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82.xml" ContentType="application/vnd.openxmlformats-officedocument.spreadsheetml.worksheet+xml"/>
  <Override PartName="/xl/worksheets/sheet421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worksheets/sheet358.xml" ContentType="application/vnd.openxmlformats-officedocument.spreadsheetml.worksheet+xml"/>
  <Override PartName="/xl/styles.xml" ContentType="application/vnd.openxmlformats-officedocument.spreadsheetml.styles+xml"/>
  <Override PartName="/xl/worksheets/sheet197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83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98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61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76.xml" ContentType="application/vnd.openxmlformats-officedocument.spreadsheetml.worksheet+xml"/>
  <Override PartName="/xl/worksheets/sheet54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54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15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5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91.xml" ContentType="application/vnd.openxmlformats-officedocument.spreadsheetml.workshee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80.xml" ContentType="application/vnd.openxmlformats-officedocument.spreadsheetml.workshee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worksheets/sheet311.xml" ContentType="application/vnd.openxmlformats-officedocument.spreadsheetml.worksheet+xml"/>
  <Override PartName="/xl/worksheets/sheet409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95.xml" ContentType="application/vnd.openxmlformats-officedocument.spreadsheetml.worksheet+xml"/>
  <Override PartName="/xl/worksheets/sheet300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423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worksheets/sheet412.xml" ContentType="application/vnd.openxmlformats-officedocument.spreadsheetml.worksheet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74.xml" ContentType="application/vnd.openxmlformats-officedocument.spreadsheetml.worksheet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63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278.xml" ContentType="application/vnd.openxmlformats-officedocument.spreadsheetml.worksheet+xml"/>
  <Override PartName="/xl/worksheets/sheet330.xml" ContentType="application/vnd.openxmlformats-officedocument.spreadsheetml.worksheet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92.xml" ContentType="application/vnd.openxmlformats-officedocument.spreadsheetml.workshee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worksheets/sheet357.xml" ContentType="application/vnd.openxmlformats-officedocument.spreadsheetml.worksheet+xml"/>
  <Override PartName="/xl/worksheets/sheet42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93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82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297.xml" ContentType="application/vnd.openxmlformats-officedocument.spreadsheetml.worksheet+xml"/>
  <Override PartName="/xl/worksheets/sheet302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worksheets/sheet414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76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65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90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worksheets/sheet321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worksheets/sheet359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2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95.xml" ContentType="application/vnd.openxmlformats-officedocument.spreadsheetml.worksheet+xml"/>
  <Override PartName="/xl/worksheets/sheet400.xml" ContentType="application/vnd.openxmlformats-officedocument.spreadsheetml.worksheet+xml"/>
  <Override PartName="/xl/worksheets/sheet187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84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51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340.xml" ContentType="application/vnd.openxmlformats-officedocument.spreadsheetml.workshee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41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xl/worksheets/sheet389.xml" ContentType="application/vnd.openxmlformats-officedocument.spreadsheetml.worksheet+xml"/>
  <Override PartName="/xl/worksheets/sheet405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worksheets/sheet378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worksheets/sheet367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92.xml" ContentType="application/vnd.openxmlformats-officedocument.spreadsheetml.workshee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81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70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worksheets/sheet413.xml" ContentType="application/vnd.openxmlformats-officedocument.spreadsheetml.worksheet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397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86.xml" ContentType="application/vnd.openxmlformats-officedocument.spreadsheetml.workshee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53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worksheets/sheet34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418.xml" ContentType="application/vnd.openxmlformats-officedocument.spreadsheetml.worksheet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57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worksheets/sheet36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94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50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worksheets/sheet38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90" yWindow="7788" windowWidth="15048" windowHeight="6822" firstSheet="213" activeTab="213"/>
  </bookViews>
  <sheets>
    <sheet name="ChevLocalNewsJuly3_R" sheetId="4" r:id="rId1"/>
    <sheet name="ChevLocalNewsJuly3_S" sheetId="5" r:id="rId2"/>
    <sheet name="ChevLocalNewsJuly3_L" sheetId="6" r:id="rId3"/>
    <sheet name="ChevLocalNewsJuly10_R" sheetId="7" r:id="rId4"/>
    <sheet name="ChevLocalNewsJuly10_S" sheetId="8" r:id="rId5"/>
    <sheet name="ChevLocalNewsJuly10_L" sheetId="9" r:id="rId6"/>
    <sheet name="ChevLocalNewsJuly17_R" sheetId="10" r:id="rId7"/>
    <sheet name="ChevLocalNewsJuly17_S" sheetId="11" r:id="rId8"/>
    <sheet name="ChevLocalNewsJuly17_L" sheetId="12" r:id="rId9"/>
    <sheet name="ChevLocalNewsJuly24_R" sheetId="13" r:id="rId10"/>
    <sheet name="ChevLocalNewsJuly24_S" sheetId="14" r:id="rId11"/>
    <sheet name="ChevLocalNewsJuly24_L" sheetId="15" r:id="rId12"/>
    <sheet name="ChevLocalNewsJuly31_R" sheetId="16" r:id="rId13"/>
    <sheet name="ChevLocalNewsJuly31_S" sheetId="17" r:id="rId14"/>
    <sheet name="ChevLocalNewsJuly31_L" sheetId="18" r:id="rId15"/>
    <sheet name="ChevLocalNewsAugust7_R" sheetId="19" r:id="rId16"/>
    <sheet name="ChevLocalNewsAugust7_S" sheetId="20" r:id="rId17"/>
    <sheet name="ChevLocalNewsAugust7_L" sheetId="21" r:id="rId18"/>
    <sheet name="ChevLocalNewsAug.14_R" sheetId="22" r:id="rId19"/>
    <sheet name="ChevLocalNewsAug.14_S" sheetId="23" r:id="rId20"/>
    <sheet name="ChevLocalNewsAug.14_L" sheetId="24" r:id="rId21"/>
    <sheet name="Scotinterveiw_R" sheetId="25" r:id="rId22"/>
    <sheet name="Scotinterveiw_S" sheetId="26" r:id="rId23"/>
    <sheet name="Scotinterveiw_L" sheetId="27" r:id="rId24"/>
    <sheet name="2ndWeekendNewscastJuly292012_R" sheetId="28" r:id="rId25"/>
    <sheet name="2ndWeekendNewscastJuly292012_S" sheetId="29" r:id="rId26"/>
    <sheet name="2ndWeekendNewscastJuly292012_L" sheetId="30" r:id="rId27"/>
    <sheet name="Sept2SMN_R" sheetId="31" r:id="rId28"/>
    <sheet name="Sept2SMN_S" sheetId="32" r:id="rId29"/>
    <sheet name="Sept2SMN_L" sheetId="33" r:id="rId30"/>
    <sheet name="SndMrnngNwsSptmbr92012_R" sheetId="34" r:id="rId31"/>
    <sheet name="SndMrnngNwsSptmbr92012_S" sheetId="35" r:id="rId32"/>
    <sheet name="SndMrnngNwsSptmbr92012_L" sheetId="36" r:id="rId33"/>
    <sheet name="SMNSeptember162012_R" sheetId="37" r:id="rId34"/>
    <sheet name="SMNSeptember162012_S" sheetId="38" r:id="rId35"/>
    <sheet name="SMNSeptember162012_L" sheetId="39" r:id="rId36"/>
    <sheet name="SMNSeptember232012_R" sheetId="40" r:id="rId37"/>
    <sheet name="SMNSeptember232012_S" sheetId="41" r:id="rId38"/>
    <sheet name="SMNSeptember232012_L" sheetId="42" r:id="rId39"/>
    <sheet name="LNUSeptember302012_R" sheetId="43" r:id="rId40"/>
    <sheet name="LNUSeptember302012_S" sheetId="44" r:id="rId41"/>
    <sheet name="LNUSeptember302012_L" sheetId="45" r:id="rId42"/>
    <sheet name="LNUOctober72012_R" sheetId="46" r:id="rId43"/>
    <sheet name="LNUOctober72012_S" sheetId="47" r:id="rId44"/>
    <sheet name="LNUOctober72012_L" sheetId="48" r:id="rId45"/>
    <sheet name="LNUOctober142014_R" sheetId="49" r:id="rId46"/>
    <sheet name="LNUOctober142014_S" sheetId="50" r:id="rId47"/>
    <sheet name="LNUOctober142014_L" sheetId="51" r:id="rId48"/>
    <sheet name="SMNOctober212012_R" sheetId="52" r:id="rId49"/>
    <sheet name="SMNOctober212012_S" sheetId="53" r:id="rId50"/>
    <sheet name="SMNOctober212012_L" sheetId="54" r:id="rId51"/>
    <sheet name="LNUOctober282012_R" sheetId="55" r:id="rId52"/>
    <sheet name="LNUOctober282012_S" sheetId="56" r:id="rId53"/>
    <sheet name="LNUOctober282012_L" sheetId="57" r:id="rId54"/>
    <sheet name="LNUNovember42012_R" sheetId="58" r:id="rId55"/>
    <sheet name="LNUNovember42012_S" sheetId="59" r:id="rId56"/>
    <sheet name="LNUNovember42012_L" sheetId="60" r:id="rId57"/>
    <sheet name="LNUNovember182012_R" sheetId="61" r:id="rId58"/>
    <sheet name="LNUNovember182012_S" sheetId="62" r:id="rId59"/>
    <sheet name="LNUNovember182012_L" sheetId="63" r:id="rId60"/>
    <sheet name="LNUNovember252012_R" sheetId="64" r:id="rId61"/>
    <sheet name="LNUNovember252012_S" sheetId="65" r:id="rId62"/>
    <sheet name="LNUNovember252012_L" sheetId="66" r:id="rId63"/>
    <sheet name="5pmNewscastNovember262012_R" sheetId="67" r:id="rId64"/>
    <sheet name="5pmNewscastNovember262012_S" sheetId="68" r:id="rId65"/>
    <sheet name="5pmNewscastNovember262012_L" sheetId="69" r:id="rId66"/>
    <sheet name="AfternoonNewsDecember12012_R" sheetId="70" r:id="rId67"/>
    <sheet name="AfternoonNewsDecember12012_S" sheetId="71" r:id="rId68"/>
    <sheet name="AfternoonNewsDecember12012_L" sheetId="72" r:id="rId69"/>
    <sheet name="SMNFebruary102013_R" sheetId="73" r:id="rId70"/>
    <sheet name="SMNFebruary102013_S" sheetId="74" r:id="rId71"/>
    <sheet name="SMNFebruary102013_L" sheetId="75" r:id="rId72"/>
    <sheet name="12pmnewsfeb152013_R" sheetId="76" r:id="rId73"/>
    <sheet name="12pmnewsfeb152013_S" sheetId="77" r:id="rId74"/>
    <sheet name="12pmnewsfeb152013_L" sheetId="78" r:id="rId75"/>
    <sheet name="3pmnewsfeb182013_R" sheetId="79" r:id="rId76"/>
    <sheet name="3pmnewsfeb182013_S" sheetId="80" r:id="rId77"/>
    <sheet name="3pmnewsfeb182013_L" sheetId="81" r:id="rId78"/>
    <sheet name="12pmnewsfeb192013_R" sheetId="82" r:id="rId79"/>
    <sheet name="12pmnewsfeb192013_S" sheetId="83" r:id="rId80"/>
    <sheet name="12pmnewsfeb192013_L" sheetId="84" r:id="rId81"/>
    <sheet name="8amnews3272013_R" sheetId="85" r:id="rId82"/>
    <sheet name="8amnews3272013_S" sheetId="86" r:id="rId83"/>
    <sheet name="8amnews3272013_L" sheetId="87" r:id="rId84"/>
    <sheet name="7amnews3292013_R" sheetId="88" r:id="rId85"/>
    <sheet name="7amnews3292013_S" sheetId="89" r:id="rId86"/>
    <sheet name="7amnews3292013_L" sheetId="90" r:id="rId87"/>
    <sheet name="6AMNewsAug122013_R" sheetId="91" r:id="rId88"/>
    <sheet name="6AMNewsAug122013_S" sheetId="92" r:id="rId89"/>
    <sheet name="6AMNewsAug122013_L" sheetId="93" r:id="rId90"/>
    <sheet name="NEWS81113_R" sheetId="94" r:id="rId91"/>
    <sheet name="NEWS81113_S" sheetId="95" r:id="rId92"/>
    <sheet name="NEWS81113_L" sheetId="96" r:id="rId93"/>
    <sheet name="NtnlNwsUpdtNvmbr42012_R" sheetId="97" r:id="rId94"/>
    <sheet name="NtnlNwsUpdtNvmbr42012_S" sheetId="98" r:id="rId95"/>
    <sheet name="NtnlNwsUpdtNvmbr42012_L" sheetId="99" r:id="rId96"/>
    <sheet name="TCIH8292013_R" sheetId="100" r:id="rId97"/>
    <sheet name="TCIH8292013_S" sheetId="101" r:id="rId98"/>
    <sheet name="TCIH8292013_L" sheetId="102" r:id="rId99"/>
    <sheet name="Aug13FoxComputerAd_R" sheetId="103" r:id="rId100"/>
    <sheet name="Aug13FoxComputerAd_S" sheetId="104" r:id="rId101"/>
    <sheet name="Aug13FoxComputerAd_L" sheetId="105" r:id="rId102"/>
    <sheet name="SSUDecember122012_R" sheetId="106" r:id="rId103"/>
    <sheet name="SSUDecember122012_S" sheetId="107" r:id="rId104"/>
    <sheet name="SSUDecember122012_L" sheetId="108" r:id="rId105"/>
    <sheet name="2010_0920SstrsArPwrOtg_R" sheetId="109" r:id="rId106"/>
    <sheet name="2010_0920SstrsArPwrOtg_S" sheetId="110" r:id="rId107"/>
    <sheet name="2010_0920SstrsArPwrOtg_L" sheetId="111" r:id="rId108"/>
    <sheet name="1110KbndNewsWarmsSpringsFire_R" sheetId="112" r:id="rId109"/>
    <sheet name="1110KbndNewsWarmsSpringsFire_S" sheetId="113" r:id="rId110"/>
    <sheet name="1110KbndNewsWarmsSpringsFire_L" sheetId="114" r:id="rId111"/>
    <sheet name="FireUpdateRoosterRockFire_R" sheetId="115" r:id="rId112"/>
    <sheet name="FireUpdateRoosterRockFire_S" sheetId="116" r:id="rId113"/>
    <sheet name="FireUpdateRoosterRockFire_L" sheetId="117" r:id="rId114"/>
    <sheet name="LowerDeschutesFireComplex_R" sheetId="118" r:id="rId115"/>
    <sheet name="LowerDeschutesFireComplex_S" sheetId="119" r:id="rId116"/>
    <sheet name="LowerDeschutesFireComplex_L" sheetId="120" r:id="rId117"/>
    <sheet name="1110KbndRdNwsFr10mRprt_R" sheetId="121" r:id="rId118"/>
    <sheet name="1110KbndRdNwsFr10mRprt_S" sheetId="122" r:id="rId119"/>
    <sheet name="1110KbndRdNwsFr10mRprt_L" sheetId="123" r:id="rId120"/>
    <sheet name="5-31-12FireSeasonPreview_R" sheetId="124" r:id="rId121"/>
    <sheet name="5-31-12FireSeasonPreview_S" sheetId="125" r:id="rId122"/>
    <sheet name="5-31-12FireSeasonPreview_L" sheetId="126" r:id="rId123"/>
    <sheet name="KbndMoringNews_R" sheetId="127" r:id="rId124"/>
    <sheet name="KbndMoringNews_S" sheetId="128" r:id="rId125"/>
    <sheet name="KbndMoringNews_L" sheetId="129" r:id="rId126"/>
    <sheet name="Kbnd500News_R" sheetId="130" r:id="rId127"/>
    <sheet name="Kbnd500News_S" sheetId="131" r:id="rId128"/>
    <sheet name="Kbnd500News_L" sheetId="132" r:id="rId129"/>
    <sheet name="KbndNews02-04-11_R" sheetId="133" r:id="rId130"/>
    <sheet name="KbndNews02-04-11_S" sheetId="134" r:id="rId131"/>
    <sheet name="KbndNews02-04-11_L" sheetId="135" r:id="rId132"/>
    <sheet name="KbndNews01-03-11_R" sheetId="136" r:id="rId133"/>
    <sheet name="KbndNews01-03-11_S" sheetId="137" r:id="rId134"/>
    <sheet name="KbndNews01-03-11_L" sheetId="138" r:id="rId135"/>
    <sheet name="2010_0826KbndNoonNews_R" sheetId="139" r:id="rId136"/>
    <sheet name="2010_0826KbndNoonNews_S" sheetId="140" r:id="rId137"/>
    <sheet name="2010_0826KbndNoonNews_L" sheetId="141" r:id="rId138"/>
    <sheet name="KbndNews02-07-11_R" sheetId="142" r:id="rId139"/>
    <sheet name="KbndNews02-07-11_S" sheetId="143" r:id="rId140"/>
    <sheet name="KbndNews02-07-11_L" sheetId="144" r:id="rId141"/>
    <sheet name="NoonNews-KchaRadio_R" sheetId="145" r:id="rId142"/>
    <sheet name="NoonNews-KchaRadio_S" sheetId="146" r:id="rId143"/>
    <sheet name="NoonNews-KchaRadio_L" sheetId="147" r:id="rId144"/>
    <sheet name="LumberjackNewsRadioDec32014_R" sheetId="148" r:id="rId145"/>
    <sheet name="LumberjackNewsRadioDec32014_S" sheetId="149" r:id="rId146"/>
    <sheet name="LumberjackNewsRadioDec32014_L" sheetId="150" r:id="rId147"/>
    <sheet name="MothersDayInShelbyCounty_R" sheetId="151" r:id="rId148"/>
    <sheet name="MothersDayInShelbyCounty_S" sheetId="152" r:id="rId149"/>
    <sheet name="MothersDayInShelbyCounty_L" sheetId="153" r:id="rId150"/>
    <sheet name="UrgentCallHelpLorenzo_R" sheetId="154" r:id="rId151"/>
    <sheet name="UrgentCallHelpLorenzo_S" sheetId="155" r:id="rId152"/>
    <sheet name="UrgentCallHelpLorenzo_L" sheetId="156" r:id="rId153"/>
    <sheet name="ESJapan1_R" sheetId="157" r:id="rId154"/>
    <sheet name="ESJapan1_S" sheetId="158" r:id="rId155"/>
    <sheet name="ESJapan1_L" sheetId="159" r:id="rId156"/>
    <sheet name="Insight_100714_R" sheetId="160" r:id="rId157"/>
    <sheet name="Insight_100714_S" sheetId="161" r:id="rId158"/>
    <sheet name="Insight_100714_L" sheetId="162" r:id="rId159"/>
    <sheet name="ApisonTornadoPart2_R" sheetId="163" r:id="rId160"/>
    <sheet name="ApisonTornadoPart2_S" sheetId="164" r:id="rId161"/>
    <sheet name="ApisonTornadoPart2_L" sheetId="165" r:id="rId162"/>
    <sheet name="VolunteerEmergencyResponders_R" sheetId="166" r:id="rId163"/>
    <sheet name="VolunteerEmergencyResponders_S" sheetId="167" r:id="rId164"/>
    <sheet name="VolunteerEmergencyResponders_L" sheetId="168" r:id="rId165"/>
    <sheet name="Blackout2003 - item1_R" sheetId="169" r:id="rId166"/>
    <sheet name="Blackout2003 - item1_S" sheetId="170" r:id="rId167"/>
    <sheet name="Blackout2003 - item1_L" sheetId="171" r:id="rId168"/>
    <sheet name="Blackout2003-item 15_R" sheetId="172" r:id="rId169"/>
    <sheet name="Blackout2003-item 15_S" sheetId="173" r:id="rId170"/>
    <sheet name="Blackout2003-item 15_L" sheetId="174" r:id="rId171"/>
    <sheet name="Blackout2003-item 16_R" sheetId="175" r:id="rId172"/>
    <sheet name="Blackout2003-item 16_S" sheetId="176" r:id="rId173"/>
    <sheet name="Blackout2003-item 16_L" sheetId="177" r:id="rId174"/>
    <sheet name="HurricaneIreneDelawareitem1_R" sheetId="178" r:id="rId175"/>
    <sheet name="HurricaneIreneDelawareitem1_S" sheetId="179" r:id="rId176"/>
    <sheet name="HurricaneIreneDelawareitem1_L" sheetId="180" r:id="rId177"/>
    <sheet name="HurricaneIreneDelawareitem3_R" sheetId="181" r:id="rId178"/>
    <sheet name="HurricaneIreneDelawareitem3_S" sheetId="182" r:id="rId179"/>
    <sheet name="HurricaneIreneDelawareitem3_L" sheetId="183" r:id="rId180"/>
    <sheet name="HurricaneIreneDelawareitem20_R" sheetId="184" r:id="rId181"/>
    <sheet name="HurricaneIreneDelawareitem20_S" sheetId="185" r:id="rId182"/>
    <sheet name="HurricaneIreneDelawareitem20_L" sheetId="186" r:id="rId183"/>
    <sheet name="HurricaneIreneDelawareitem24_R" sheetId="187" r:id="rId184"/>
    <sheet name="HurricaneIreneDelawareitem24_S" sheetId="188" r:id="rId185"/>
    <sheet name="HurricaneIreneDelawareitem24_L" sheetId="189" r:id="rId186"/>
    <sheet name="FallSevereWeather_R" sheetId="190" r:id="rId187"/>
    <sheet name="FallSevereWeather_S" sheetId="191" r:id="rId188"/>
    <sheet name="FallSevereWeather_L" sheetId="192" r:id="rId189"/>
    <sheet name=" NIU shootings_R" sheetId="193" r:id="rId190"/>
    <sheet name=" NIU shootings_S" sheetId="194" r:id="rId191"/>
    <sheet name=" NIU shootings_L" sheetId="195" r:id="rId192"/>
    <sheet name="95WIILROCKNIUShootingscalls_R" sheetId="196" r:id="rId193"/>
    <sheet name="95WIILROCKNIUShootingscalls_S" sheetId="197" r:id="rId194"/>
    <sheet name="95WIILROCKNIUShootingscalls_L" sheetId="198" r:id="rId195"/>
    <sheet name="BuildingBridgesNewYorkers_R" sheetId="199" r:id="rId196"/>
    <sheet name="BuildingBridgesNewYorkers_S" sheetId="200" r:id="rId197"/>
    <sheet name="BuildingBridgesNewYorkers_L" sheetId="201" r:id="rId198"/>
    <sheet name="BreakingNews_201502_R" sheetId="202" r:id="rId199"/>
    <sheet name="BreakingNews_201502_S" sheetId="203" r:id="rId200"/>
    <sheet name="BreakingNews_201502_L" sheetId="204" r:id="rId201"/>
    <sheet name="WisconsinTibetanRadio_R" sheetId="205" r:id="rId202"/>
    <sheet name="WisconsinTibetanRadio_S" sheetId="206" r:id="rId203"/>
    <sheet name="WisconsinTibetanRadio_L" sheetId="207" r:id="rId204"/>
    <sheet name="SwineFluParanoia_R" sheetId="208" r:id="rId205"/>
    <sheet name="SwineFluParanoia_S" sheetId="209" r:id="rId206"/>
    <sheet name="SwineFluParanoia_L" sheetId="210" r:id="rId207"/>
    <sheet name="SwineFluInIreland_R" sheetId="211" r:id="rId208"/>
    <sheet name="SwineFluInIreland_S" sheetId="212" r:id="rId209"/>
    <sheet name="SwineFluInIreland_L" sheetId="213" r:id="rId210"/>
    <sheet name="swineflueepidemic_R" sheetId="214" r:id="rId211"/>
    <sheet name="swineflueepidemic_S" sheetId="215" r:id="rId212"/>
    <sheet name="swineflueepidemic_L" sheetId="216" r:id="rId213"/>
    <sheet name="swineflueepidemic (2)_R" sheetId="217" r:id="rId214"/>
    <sheet name="swineflueepidemic (2)_S" sheetId="218" r:id="rId215"/>
    <sheet name="swineflueepidemic (2)_L" sheetId="219" r:id="rId216"/>
    <sheet name="SwineFluPitch_R" sheetId="220" r:id="rId217"/>
    <sheet name="SwineFluPitch_S" sheetId="221" r:id="rId218"/>
    <sheet name="SwineFluPitch_L" sheetId="222" r:id="rId219"/>
    <sheet name="911-aSpiritualEmergency_R" sheetId="223" r:id="rId220"/>
    <sheet name="911-aSpiritualEmergency_S" sheetId="224" r:id="rId221"/>
    <sheet name="911-aSpiritualEmergency_L" sheetId="225" r:id="rId222"/>
    <sheet name="GoodNewsRadio4_R" sheetId="226" r:id="rId223"/>
    <sheet name="GoodNewsRadio4_S" sheetId="227" r:id="rId224"/>
    <sheet name="GoodNewsRadio4_L" sheetId="228" r:id="rId225"/>
    <sheet name="DstrctPllngLctnDsstr_R" sheetId="229" r:id="rId226"/>
    <sheet name="DstrctPllngLctnDsstr_S" sheetId="230" r:id="rId227"/>
    <sheet name="DstrctPllngLctnDsstr_L" sheetId="231" r:id="rId228"/>
    <sheet name="WtdyReporterBarred_R" sheetId="232" r:id="rId229"/>
    <sheet name="WtdyReporterBarred_S" sheetId="233" r:id="rId230"/>
    <sheet name="WtdyReporterBarred_L" sheetId="234" r:id="rId231"/>
    <sheet name="ColoradoWildfire-08-16-12_R" sheetId="235" r:id="rId232"/>
    <sheet name="ColoradoWildfire-08-16-12_S" sheetId="236" r:id="rId233"/>
    <sheet name="ColoradoWildfire-08-16-12_L" sheetId="237" r:id="rId234"/>
    <sheet name="tth_120517_R" sheetId="238" r:id="rId235"/>
    <sheet name="tth_120517_S" sheetId="239" r:id="rId236"/>
    <sheet name="tth_120517_L" sheetId="240" r:id="rId237"/>
    <sheet name="EBOLAPandemicHoax_R" sheetId="241" r:id="rId238"/>
    <sheet name="EBOLAPandemicHoax_S" sheetId="242" r:id="rId239"/>
    <sheet name="EBOLAPandemicHoax_L" sheetId="243" r:id="rId240"/>
    <sheet name="ESGlobalHeat_R" sheetId="244" r:id="rId241"/>
    <sheet name="ESGlobalHeat_S" sheetId="245" r:id="rId242"/>
    <sheet name="ESGlobalHeat_L" sheetId="246" r:id="rId243"/>
    <sheet name="SpaceCoast08312013_20130831_R" sheetId="247" r:id="rId244"/>
    <sheet name="SpaceCoast08312013_20130831_S" sheetId="248" r:id="rId245"/>
    <sheet name="SpaceCoast08312013_20130831_L" sheetId="249" r:id="rId246"/>
    <sheet name="SpaceCoastRadioNews09032013_R" sheetId="250" r:id="rId247"/>
    <sheet name="SpaceCoastRadioNews09032013_S" sheetId="251" r:id="rId248"/>
    <sheet name="SpaceCoastRadioNews09032013_L" sheetId="252" r:id="rId249"/>
    <sheet name="SpaceCoastRadioNews09082013_R" sheetId="253" r:id="rId250"/>
    <sheet name="SpaceCoastRadioNews09082013_S" sheetId="254" r:id="rId251"/>
    <sheet name="SpaceCoastRadioNews09082013_L" sheetId="255" r:id="rId252"/>
    <sheet name="SpaceCoastRadioNEWS07162013_R" sheetId="256" r:id="rId253"/>
    <sheet name="SpaceCoastRadioNEWS07162013_S" sheetId="257" r:id="rId254"/>
    <sheet name="SpaceCoastRadioNEWS07162013_L" sheetId="258" r:id="rId255"/>
    <sheet name="SpaceCoastRadioNews09052013_R" sheetId="259" r:id="rId256"/>
    <sheet name="SpaceCoastRadioNews09052013_S" sheetId="260" r:id="rId257"/>
    <sheet name="SpaceCoastRadioNews09052013_L" sheetId="261" r:id="rId258"/>
    <sheet name="SpaceCoastRadioNews09122013_R" sheetId="262" r:id="rId259"/>
    <sheet name="SpaceCoastRadioNews09122013_S" sheetId="263" r:id="rId260"/>
    <sheet name="SpaceCoastRadioNews09122013_L" sheetId="264" r:id="rId261"/>
    <sheet name="SpaceCoastRadioNEWS07252013_R" sheetId="265" r:id="rId262"/>
    <sheet name="SpaceCoastRadioNEWS07252013_S" sheetId="266" r:id="rId263"/>
    <sheet name="SpaceCoastRadioNEWS07252013_L" sheetId="267" r:id="rId264"/>
    <sheet name="SpaceCoastRadioNEWS07272013_R" sheetId="268" r:id="rId265"/>
    <sheet name="SpaceCoastRadioNEWS07272013_S" sheetId="269" r:id="rId266"/>
    <sheet name="SpaceCoastRadioNEWS07272013_L" sheetId="270" r:id="rId267"/>
    <sheet name="SpaceCoastRadioNews09072013_R" sheetId="271" r:id="rId268"/>
    <sheet name="SpaceCoastRadioNews09072013_S" sheetId="272" r:id="rId269"/>
    <sheet name="SpaceCoastRadioNews09072013_L" sheetId="273" r:id="rId270"/>
    <sheet name="SpaceCoastRadioNEWS07152013_R" sheetId="274" r:id="rId271"/>
    <sheet name="SpaceCoastRadioNEWS07152013_S" sheetId="275" r:id="rId272"/>
    <sheet name="SpaceCoastRadioNEWS07152013_L" sheetId="276" r:id="rId273"/>
    <sheet name="SpaceCoastRadioNews09062013_R" sheetId="277" r:id="rId274"/>
    <sheet name="SpaceCoastRadioNews09062013_S" sheetId="278" r:id="rId275"/>
    <sheet name="SpaceCoastRadioNews09062013_L" sheetId="279" r:id="rId276"/>
    <sheet name="SpaceCoastRadioNEWS08012013_R" sheetId="280" r:id="rId277"/>
    <sheet name="SpaceCoastRadioNEWS08012013_S" sheetId="281" r:id="rId278"/>
    <sheet name="SpaceCoastRadioNEWS08012013_L" sheetId="282" r:id="rId279"/>
    <sheet name="SpaceCoastRadioNEWS07242013_R" sheetId="283" r:id="rId280"/>
    <sheet name="SpaceCoastRadioNEWS07242013_S" sheetId="284" r:id="rId281"/>
    <sheet name="SpaceCoastRadioNEWS07242013_L" sheetId="285" r:id="rId282"/>
    <sheet name="SpaceCoastRadioNEWS08062013_R" sheetId="286" r:id="rId283"/>
    <sheet name="SpaceCoastRadioNEWS08062013_S" sheetId="287" r:id="rId284"/>
    <sheet name="SpaceCoastRadioNEWS08062013_L" sheetId="288" r:id="rId285"/>
    <sheet name="SpaceCoastRadioNews08302013_R" sheetId="289" r:id="rId286"/>
    <sheet name="SpaceCoastRadioNews08302013_S" sheetId="290" r:id="rId287"/>
    <sheet name="SpaceCoastRadioNews08302013_L" sheetId="291" r:id="rId288"/>
    <sheet name="SpaceCoastRadioNEWS07312013_R" sheetId="292" r:id="rId289"/>
    <sheet name="SpaceCoastRadioNEWS07312013_S" sheetId="293" r:id="rId290"/>
    <sheet name="SpaceCoastRadioNEWS07312013_L" sheetId="294" r:id="rId291"/>
    <sheet name="SpaceCoastRadioNews09172013_R" sheetId="295" r:id="rId292"/>
    <sheet name="SpaceCoastRadioNews09172013_S" sheetId="296" r:id="rId293"/>
    <sheet name="SpaceCoastRadioNews09172013_L" sheetId="297" r:id="rId294"/>
    <sheet name="SpaceCoastRadioNews08242013_R" sheetId="298" r:id="rId295"/>
    <sheet name="SpaceCoastRadioNews08242013_S" sheetId="299" r:id="rId296"/>
    <sheet name="SpaceCoastRadioNews08242013_L" sheetId="300" r:id="rId297"/>
    <sheet name="SpaceCoastRadioNews08292013_R" sheetId="301" r:id="rId298"/>
    <sheet name="SpaceCoastRadioNews08292013_S" sheetId="302" r:id="rId299"/>
    <sheet name="SpaceCoastRadioNews08292013_L" sheetId="303" r:id="rId300"/>
    <sheet name="SpaceCoastRadioNews09112013_R" sheetId="304" r:id="rId301"/>
    <sheet name="SpaceCoastRadioNews09112013_S" sheetId="305" r:id="rId302"/>
    <sheet name="SpaceCoastRadioNews09112013_L" sheetId="306" r:id="rId303"/>
    <sheet name="SpaceCoastRadioNews09162013_R" sheetId="307" r:id="rId304"/>
    <sheet name="SpaceCoastRadioNews09162013_S" sheetId="308" r:id="rId305"/>
    <sheet name="SpaceCoastRadioNews09162013_L" sheetId="309" r:id="rId306"/>
    <sheet name="SpaceCoastRadioNEWS07182013_R" sheetId="310" r:id="rId307"/>
    <sheet name="SpaceCoastRadioNEWS07182013_S" sheetId="311" r:id="rId308"/>
    <sheet name="SpaceCoastRadioNEWS07182013_L" sheetId="312" r:id="rId309"/>
    <sheet name="SpaceCoastRadioNews09092013_R" sheetId="313" r:id="rId310"/>
    <sheet name="SpaceCoastRadioNews09092013_S" sheetId="314" r:id="rId311"/>
    <sheet name="SpaceCoastRadioNews09092013_L" sheetId="315" r:id="rId312"/>
    <sheet name="SpaceCoastRadioNEWS07212013_R" sheetId="316" r:id="rId313"/>
    <sheet name="SpaceCoastRadioNEWS07212013_S" sheetId="317" r:id="rId314"/>
    <sheet name="SpaceCoastRadioNEWS07212013_L" sheetId="318" r:id="rId315"/>
    <sheet name="SpaceCoastRadioNEWS08102013_R" sheetId="319" r:id="rId316"/>
    <sheet name="SpaceCoastRadioNEWS08102013_S" sheetId="320" r:id="rId317"/>
    <sheet name="SpaceCoastRadioNEWS08102013_L" sheetId="321" r:id="rId318"/>
    <sheet name="SpaceCoastRadioNEWS08032013_R" sheetId="322" r:id="rId319"/>
    <sheet name="SpaceCoastRadioNEWS08032013_S" sheetId="323" r:id="rId320"/>
    <sheet name="SpaceCoastRadioNEWS08032013_L" sheetId="324" r:id="rId321"/>
    <sheet name="SpaceCoastRadioNEWS08222013_R" sheetId="325" r:id="rId322"/>
    <sheet name="SpaceCoastRadioNEWS08222013_S" sheetId="326" r:id="rId323"/>
    <sheet name="SpaceCoastRadioNEWS08222013_L" sheetId="327" r:id="rId324"/>
    <sheet name="SpaceCoastRadioNEWS07222013_R" sheetId="328" r:id="rId325"/>
    <sheet name="SpaceCoastRadioNEWS07222013_S" sheetId="329" r:id="rId326"/>
    <sheet name="SpaceCoastRadioNEWS07222013_L" sheetId="330" r:id="rId327"/>
    <sheet name="SpaceCoastRadioNews09192013_R" sheetId="331" r:id="rId328"/>
    <sheet name="SpaceCoastRadioNews09192013_S" sheetId="332" r:id="rId329"/>
    <sheet name="SpaceCoastRadioNews09192013_L" sheetId="333" r:id="rId330"/>
    <sheet name="SpaceCoastRadioNews09142013_R" sheetId="334" r:id="rId331"/>
    <sheet name="SpaceCoastRadioNews09142013_S" sheetId="335" r:id="rId332"/>
    <sheet name="SpaceCoastRadioNews09142013_L" sheetId="336" r:id="rId333"/>
    <sheet name="SpaceCoastRadioNEWS07192013_R" sheetId="337" r:id="rId334"/>
    <sheet name="SpaceCoastRadioNEWS07192013_S" sheetId="338" r:id="rId335"/>
    <sheet name="SpaceCoastRadioNEWS07192013_L" sheetId="339" r:id="rId336"/>
    <sheet name="SpaceCoastRadioNEWS07262013_R" sheetId="340" r:id="rId337"/>
    <sheet name="SpaceCoastRadioNEWS07262013_S" sheetId="341" r:id="rId338"/>
    <sheet name="SpaceCoastRadioNEWS07262013_L" sheetId="342" r:id="rId339"/>
    <sheet name="SpaceCoastRadioNEWS08162013_R" sheetId="343" r:id="rId340"/>
    <sheet name="SpaceCoastRadioNEWS08162013_S" sheetId="344" r:id="rId341"/>
    <sheet name="SpaceCoastRadioNEWS08162013_L" sheetId="345" r:id="rId342"/>
    <sheet name="SpaceCoastRadioNews08252013_R" sheetId="346" r:id="rId343"/>
    <sheet name="SpaceCoastRadioNews08252013_S" sheetId="347" r:id="rId344"/>
    <sheet name="SpaceCoastRadioNews08252013_L" sheetId="348" r:id="rId345"/>
    <sheet name="SpaceCoastRadioNews09102013_R" sheetId="349" r:id="rId346"/>
    <sheet name="SpaceCoastRadioNews09102013_S" sheetId="350" r:id="rId347"/>
    <sheet name="SpaceCoastRadioNews09102013_L" sheetId="351" r:id="rId348"/>
    <sheet name="SpaceCoastRadioNews09152013_R" sheetId="352" r:id="rId349"/>
    <sheet name="SpaceCoastRadioNews09152013_S" sheetId="353" r:id="rId350"/>
    <sheet name="SpaceCoastRadioNews09152013_L" sheetId="354" r:id="rId351"/>
    <sheet name="SpaceCoastRadioNEWS08212013_R" sheetId="355" r:id="rId352"/>
    <sheet name="SpaceCoastRadioNEWS08212013_S" sheetId="356" r:id="rId353"/>
    <sheet name="SpaceCoastRadioNEWS08212013_L" sheetId="357" r:id="rId354"/>
    <sheet name="SpaceCoastRadioNews08272013_R" sheetId="358" r:id="rId355"/>
    <sheet name="SpaceCoastRadioNews08272013_S" sheetId="359" r:id="rId356"/>
    <sheet name="SpaceCoastRadioNews08272013_L" sheetId="360" r:id="rId357"/>
    <sheet name="SpaceCoastRadioNEWS07232013_R" sheetId="361" r:id="rId358"/>
    <sheet name="SpaceCoastRadioNEWS07232013_S" sheetId="362" r:id="rId359"/>
    <sheet name="SpaceCoastRadioNEWS07232013_L" sheetId="363" r:id="rId360"/>
    <sheet name="SpaceCoastRadioNEWS08072013_R" sheetId="364" r:id="rId361"/>
    <sheet name="SpaceCoastRadioNEWS08072013_S" sheetId="365" r:id="rId362"/>
    <sheet name="SpaceCoastRadioNEWS08072013_L" sheetId="366" r:id="rId363"/>
    <sheet name="SpaceCoastRadioNEWS08022013_R" sheetId="367" r:id="rId364"/>
    <sheet name="SpaceCoastRadioNEWS08022013_S" sheetId="368" r:id="rId365"/>
    <sheet name="SpaceCoastRadioNEWS08022013_L" sheetId="369" r:id="rId366"/>
    <sheet name="SpaceCoastRadioNews09202013_R" sheetId="370" r:id="rId367"/>
    <sheet name="SpaceCoastRadioNews09202013_S" sheetId="371" r:id="rId368"/>
    <sheet name="SpaceCoastRadioNews09202013_L" sheetId="372" r:id="rId369"/>
    <sheet name="SpaceCoastRadioNews09132013_R" sheetId="373" r:id="rId370"/>
    <sheet name="SpaceCoastRadioNews09132013_S" sheetId="374" r:id="rId371"/>
    <sheet name="SpaceCoastRadioNews09132013_L" sheetId="375" r:id="rId372"/>
    <sheet name="SpaceCoastRadioNews09182013_R" sheetId="376" r:id="rId373"/>
    <sheet name="SpaceCoastRadioNews09182013_S" sheetId="377" r:id="rId374"/>
    <sheet name="SpaceCoastRadioNews09182013_L" sheetId="378" r:id="rId375"/>
    <sheet name="SpaceCoastRadioNews09012013_R" sheetId="379" r:id="rId376"/>
    <sheet name="SpaceCoastRadioNews09012013_S" sheetId="380" r:id="rId377"/>
    <sheet name="SpaceCoastRadioNews09012013_L" sheetId="381" r:id="rId378"/>
    <sheet name="SpaceCoastRadioNEWS07172013_R" sheetId="382" r:id="rId379"/>
    <sheet name="SpaceCoastRadioNEWS07172013_S" sheetId="383" r:id="rId380"/>
    <sheet name="SpaceCoastRadioNEWS07172013_L" sheetId="384" r:id="rId381"/>
    <sheet name="SpaceCoastRadioNEWS08202013_R" sheetId="385" r:id="rId382"/>
    <sheet name="SpaceCoastRadioNEWS08202013_S" sheetId="386" r:id="rId383"/>
    <sheet name="SpaceCoastRadioNEWS08202013_L" sheetId="387" r:id="rId384"/>
    <sheet name="SpaceCoastRadioNews08232013_R" sheetId="388" r:id="rId385"/>
    <sheet name="SpaceCoastRadioNews08232013_S" sheetId="389" r:id="rId386"/>
    <sheet name="SpaceCoastRadioNews08232013_L" sheetId="390" r:id="rId387"/>
    <sheet name="SpaceCoastRadioNEWS08122013_R" sheetId="391" r:id="rId388"/>
    <sheet name="SpaceCoastRadioNEWS08122013_S" sheetId="392" r:id="rId389"/>
    <sheet name="SpaceCoastRadioNEWS08122013_L" sheetId="393" r:id="rId390"/>
    <sheet name="SpaceCoastRadioNEWS08082013_R" sheetId="394" r:id="rId391"/>
    <sheet name="SpaceCoastRadioNEWS08082013_S" sheetId="395" r:id="rId392"/>
    <sheet name="SpaceCoastRadioNEWS08082013_L" sheetId="396" r:id="rId393"/>
    <sheet name="SpaceCoastRadioNEWS08152013_R" sheetId="397" r:id="rId394"/>
    <sheet name="SpaceCoastRadioNEWS08152013_S" sheetId="398" r:id="rId395"/>
    <sheet name="SpaceCoastRadioNEWS08152013_L" sheetId="399" r:id="rId396"/>
    <sheet name="SpaceCoastRadioNEWS07302013_R" sheetId="400" r:id="rId397"/>
    <sheet name="SpaceCoastRadioNEWS07302013_S" sheetId="401" r:id="rId398"/>
    <sheet name="SpaceCoastRadioNEWS07302013_L" sheetId="402" r:id="rId399"/>
    <sheet name="SpaceCoastRadioNEWS08142013_R" sheetId="403" r:id="rId400"/>
    <sheet name="SpaceCoastRadioNEWS08142013_S" sheetId="404" r:id="rId401"/>
    <sheet name="SpaceCoastRadioNEWS08142013_L" sheetId="405" r:id="rId402"/>
    <sheet name="SpaceCoastRadioNEWS08182013_R" sheetId="406" r:id="rId403"/>
    <sheet name="SpaceCoastRadioNEWS08182013_S" sheetId="407" r:id="rId404"/>
    <sheet name="SpaceCoastRadioNEWS08182013_L" sheetId="408" r:id="rId405"/>
    <sheet name="SpaceCoastRadioNews08282013_R" sheetId="409" r:id="rId406"/>
    <sheet name="SpaceCoastRadioNews08282013_S" sheetId="410" r:id="rId407"/>
    <sheet name="SpaceCoastRadioNews08282013_L" sheetId="411" r:id="rId408"/>
    <sheet name="SpaceCoastRadioNEWS08132013_R" sheetId="412" r:id="rId409"/>
    <sheet name="SpaceCoastRadioNEWS08132013_S" sheetId="413" r:id="rId410"/>
    <sheet name="SpaceCoastRadioNEWS08132013_L" sheetId="414" r:id="rId411"/>
    <sheet name="SpaceCoastRadioNEWS08092013_R" sheetId="415" r:id="rId412"/>
    <sheet name="SpaceCoastRadioNEWS08092013_S" sheetId="416" r:id="rId413"/>
    <sheet name="SpaceCoastRadioNEWS08092013_L" sheetId="417" r:id="rId414"/>
    <sheet name="SpaceCoastRadioNEWS08112013_R" sheetId="418" r:id="rId415"/>
    <sheet name="SpaceCoastRadioNEWS08112013_S" sheetId="419" r:id="rId416"/>
    <sheet name="SpaceCoastRadioNEWS08112013_L" sheetId="420" r:id="rId417"/>
    <sheet name="SpaceCoastRadioNEWS08042013_R" sheetId="421" r:id="rId418"/>
    <sheet name="SpaceCoastRadioNEWS08042013_S" sheetId="422" r:id="rId419"/>
    <sheet name="SpaceCoastRadioNEWS08042013_L" sheetId="423" r:id="rId420"/>
    <sheet name="SpaceCoastRadioNews09022013_R" sheetId="424" r:id="rId421"/>
    <sheet name="SpaceCoastRadioNews09022013_S" sheetId="425" r:id="rId422"/>
    <sheet name="SpaceCoastRadioNews09022013_L" sheetId="426" r:id="rId423"/>
  </sheets>
  <calcPr calcId="125725"/>
</workbook>
</file>

<file path=xl/calcChain.xml><?xml version="1.0" encoding="utf-8"?>
<calcChain xmlns="http://schemas.openxmlformats.org/spreadsheetml/2006/main">
  <c r="A3" i="426"/>
  <c r="A3" i="420"/>
  <c r="A3" i="417"/>
  <c r="A3" i="414"/>
  <c r="A3" i="411"/>
  <c r="A3" i="408"/>
  <c r="A3" i="405"/>
  <c r="A3" i="402"/>
  <c r="A3" i="399"/>
  <c r="A3" i="396"/>
  <c r="A3" i="393"/>
  <c r="A3" i="390"/>
  <c r="A3" i="387"/>
  <c r="A3" i="384"/>
  <c r="A3" i="381"/>
  <c r="A3" i="378"/>
  <c r="A3" i="375"/>
  <c r="A3" i="372"/>
  <c r="A3" i="369"/>
  <c r="A3" i="366"/>
  <c r="A3" i="363"/>
  <c r="A3" i="360"/>
  <c r="A3" i="357"/>
  <c r="A3" i="354"/>
  <c r="A3" i="351"/>
  <c r="A3" i="348"/>
  <c r="A3" i="345"/>
  <c r="A3" i="342"/>
  <c r="A3" i="339"/>
  <c r="A3" i="333"/>
  <c r="A3" i="330"/>
  <c r="A3" i="318"/>
  <c r="A3" i="315"/>
  <c r="A3" i="312"/>
  <c r="A3" i="309"/>
  <c r="A3" i="306"/>
  <c r="A3" i="303"/>
  <c r="A3" i="300"/>
  <c r="A3" i="297"/>
  <c r="A3" i="294"/>
  <c r="A3" i="291"/>
  <c r="A3" i="288"/>
  <c r="A3" i="285"/>
  <c r="A3" i="282"/>
  <c r="A3" i="279"/>
  <c r="A3" i="276"/>
  <c r="A3" i="273"/>
  <c r="A3" i="270"/>
  <c r="A3" i="267"/>
  <c r="A3" i="264"/>
  <c r="A3" i="261"/>
  <c r="A3" i="258"/>
  <c r="A3" i="255"/>
  <c r="A3" i="252"/>
  <c r="A3" i="249"/>
  <c r="A3" i="246"/>
  <c r="A3" i="243"/>
  <c r="A3" i="240"/>
  <c r="A3" i="237"/>
  <c r="A3" i="234"/>
  <c r="A3" i="231"/>
  <c r="A3" i="228"/>
  <c r="A3" i="225"/>
  <c r="A3" i="222"/>
  <c r="A3" i="219"/>
  <c r="A3" i="216"/>
  <c r="A3" i="213"/>
  <c r="A3" i="210"/>
  <c r="A3" i="207"/>
  <c r="A3" i="204"/>
  <c r="A3" i="201"/>
  <c r="A3" i="198"/>
  <c r="A3" i="195"/>
  <c r="A3" i="192"/>
  <c r="A3" i="183"/>
  <c r="A3" i="180"/>
  <c r="A3" i="177"/>
  <c r="A3" i="174"/>
  <c r="A3" i="171"/>
  <c r="A3" i="168"/>
  <c r="A3" i="165"/>
  <c r="A3" i="162"/>
  <c r="A3" i="159"/>
  <c r="A3" i="156"/>
  <c r="A3" i="153"/>
  <c r="A3" i="150"/>
  <c r="A3" i="147"/>
  <c r="A3" i="144"/>
  <c r="A3" i="141"/>
  <c r="A3" i="135"/>
  <c r="A3" i="132"/>
  <c r="A3" i="129"/>
  <c r="A3" i="126"/>
  <c r="A3" i="123"/>
  <c r="A3" i="120"/>
  <c r="A3" i="117"/>
  <c r="A3" i="114"/>
  <c r="A3" i="111"/>
  <c r="A3" i="108"/>
  <c r="A3" i="105"/>
  <c r="A3" i="102"/>
  <c r="A3" i="99"/>
  <c r="A3" i="96"/>
  <c r="A3" i="93"/>
  <c r="A3" i="90"/>
  <c r="A3" i="87"/>
  <c r="A3" i="84"/>
  <c r="A3" i="81"/>
  <c r="A3" i="78"/>
  <c r="A3" i="75"/>
  <c r="A3" i="72"/>
  <c r="A3" i="69"/>
  <c r="A3" i="66"/>
  <c r="A3" i="63"/>
  <c r="A3" i="60"/>
  <c r="A3" i="57"/>
  <c r="A3" i="54"/>
  <c r="A3" i="51"/>
  <c r="A3" i="48"/>
  <c r="A3" i="45"/>
  <c r="A3" i="42"/>
  <c r="A3" i="39"/>
  <c r="A3" i="36"/>
  <c r="A3" i="33"/>
  <c r="A3" i="30"/>
  <c r="A3" i="27"/>
  <c r="A3" i="21"/>
  <c r="A3" i="18"/>
  <c r="A3" i="15"/>
  <c r="A3" i="12"/>
  <c r="A3" i="9"/>
</calcChain>
</file>

<file path=xl/sharedStrings.xml><?xml version="1.0" encoding="utf-8"?>
<sst xmlns="http://schemas.openxmlformats.org/spreadsheetml/2006/main" count="20865" uniqueCount="618">
  <si>
    <t xml:space="preserve">Stance Annotation </t>
  </si>
  <si>
    <t xml:space="preserve">CHEV local news, at archive.org, Jane Markowitz </t>
  </si>
  <si>
    <t>https://archive.org/details/ChevLocalNewsJuly3</t>
  </si>
  <si>
    <t>segment start time</t>
  </si>
  <si>
    <t>signon</t>
  </si>
  <si>
    <t>Canada Day</t>
  </si>
  <si>
    <t>tree removal</t>
  </si>
  <si>
    <t>cancelled busses</t>
  </si>
  <si>
    <t>Club Death</t>
  </si>
  <si>
    <t>Greenbin Waste</t>
  </si>
  <si>
    <t>Health Facility</t>
  </si>
  <si>
    <t xml:space="preserve"> Transit</t>
  </si>
  <si>
    <t>Parks</t>
  </si>
  <si>
    <t>ESL classes</t>
  </si>
  <si>
    <t>workshop</t>
  </si>
  <si>
    <t>memorial</t>
  </si>
  <si>
    <t>festival</t>
  </si>
  <si>
    <t>weather today</t>
  </si>
  <si>
    <t>Fri and Sat</t>
  </si>
  <si>
    <t>Sunday</t>
  </si>
  <si>
    <t>Monday</t>
  </si>
  <si>
    <t>Tuesday</t>
  </si>
  <si>
    <t>sign-off</t>
  </si>
  <si>
    <t>1 Bad</t>
  </si>
  <si>
    <t>2 Good</t>
  </si>
  <si>
    <t>3 Deplorable</t>
  </si>
  <si>
    <t>4 Praiseworthy</t>
  </si>
  <si>
    <t>5 Controversial</t>
  </si>
  <si>
    <t>6 Factual Information</t>
  </si>
  <si>
    <t>7 Subjective Information</t>
  </si>
  <si>
    <t>8 Unusual or Surprising</t>
  </si>
  <si>
    <t>9. Typical or Unsurprising</t>
  </si>
  <si>
    <t>10 Local</t>
  </si>
  <si>
    <t>11 Prompting Immediate Action</t>
  </si>
  <si>
    <t>12 Background</t>
  </si>
  <si>
    <t>13 New Information</t>
  </si>
  <si>
    <t>14 Relevant to a Large Group</t>
  </si>
  <si>
    <t>Stance Annotation</t>
  </si>
  <si>
    <t>CHEV local news, at archive.org, Jane Markowitz</t>
  </si>
  <si>
    <t>https://archive.org/details/ChevLocalNewsJuly10</t>
  </si>
  <si>
    <t>Hospital Donation</t>
  </si>
  <si>
    <t>Club Rio</t>
  </si>
  <si>
    <t>Library</t>
  </si>
  <si>
    <t>Plane Crash</t>
  </si>
  <si>
    <t>New Facility</t>
  </si>
  <si>
    <t>Boat Racing</t>
  </si>
  <si>
    <t>Car Wash</t>
  </si>
  <si>
    <t>Ribfest</t>
  </si>
  <si>
    <t>workshops</t>
  </si>
  <si>
    <t>museum</t>
  </si>
  <si>
    <t>program</t>
  </si>
  <si>
    <t>Reminder</t>
  </si>
  <si>
    <t>Friday</t>
  </si>
  <si>
    <t>Saturday</t>
  </si>
  <si>
    <t>sign off</t>
  </si>
  <si>
    <t>https://archive.org/details/ChevLocalNewsJuly17</t>
  </si>
  <si>
    <t>arrest</t>
  </si>
  <si>
    <t>co-op rally</t>
  </si>
  <si>
    <t>erosion</t>
  </si>
  <si>
    <t>missing person</t>
  </si>
  <si>
    <t>veterans</t>
  </si>
  <si>
    <t>renovation</t>
  </si>
  <si>
    <t>accident</t>
  </si>
  <si>
    <t xml:space="preserve">baby delivery </t>
  </si>
  <si>
    <t>farmers market</t>
  </si>
  <si>
    <t>outdoor event</t>
  </si>
  <si>
    <t>camping</t>
  </si>
  <si>
    <t>crafts</t>
  </si>
  <si>
    <t>tomorrow</t>
  </si>
  <si>
    <t>baby delivery</t>
  </si>
  <si>
    <t>https://archive.org/details/ChevLocalNewsJuly24</t>
  </si>
  <si>
    <t xml:space="preserve">work-schedules </t>
  </si>
  <si>
    <t>Field-Hockey</t>
  </si>
  <si>
    <t xml:space="preserve">Run </t>
  </si>
  <si>
    <t>movie-theater</t>
  </si>
  <si>
    <t>farmhouse</t>
  </si>
  <si>
    <t>medals</t>
  </si>
  <si>
    <t>police alerts</t>
  </si>
  <si>
    <t>show</t>
  </si>
  <si>
    <t>announcement</t>
  </si>
  <si>
    <t>new week</t>
  </si>
  <si>
    <t>work-schedules</t>
  </si>
  <si>
    <t>Run</t>
  </si>
  <si>
    <t>https://archive.org/details/ChevLocalNewsJuly31</t>
  </si>
  <si>
    <t>attack</t>
  </si>
  <si>
    <t>stabbing</t>
  </si>
  <si>
    <t>train</t>
  </si>
  <si>
    <t>garage</t>
  </si>
  <si>
    <t>poverty</t>
  </si>
  <si>
    <t>mail</t>
  </si>
  <si>
    <t>death</t>
  </si>
  <si>
    <t>fair</t>
  </si>
  <si>
    <t>donations</t>
  </si>
  <si>
    <t>opening</t>
  </si>
  <si>
    <t>weather</t>
  </si>
  <si>
    <t>Thursday</t>
  </si>
  <si>
    <t>weekend</t>
  </si>
  <si>
    <t>next week</t>
  </si>
  <si>
    <t>signoff</t>
  </si>
  <si>
    <t>5 Consensus-y</t>
  </si>
  <si>
    <t>6 Controversial</t>
  </si>
  <si>
    <t>7 New Information</t>
  </si>
  <si>
    <t xml:space="preserve">    (unlikely to be kept)</t>
  </si>
  <si>
    <t>10 Large Group</t>
  </si>
  <si>
    <t>16 Factual</t>
  </si>
  <si>
    <t>17 Subjective</t>
  </si>
  <si>
    <t>18 Typical</t>
  </si>
  <si>
    <t>19 Unusual</t>
  </si>
  <si>
    <t>22 Local</t>
  </si>
  <si>
    <t>24 Immediate-Action</t>
  </si>
  <si>
    <t>25 Background</t>
  </si>
  <si>
    <t>https://archive.org/details/ChevLocalNewsAugust7</t>
  </si>
  <si>
    <t>olympics</t>
  </si>
  <si>
    <t>hockey</t>
  </si>
  <si>
    <t>parenting</t>
  </si>
  <si>
    <t>school</t>
  </si>
  <si>
    <t>golf</t>
  </si>
  <si>
    <t>race</t>
  </si>
  <si>
    <t>jazz</t>
  </si>
  <si>
    <t xml:space="preserve">weather thursday  </t>
  </si>
  <si>
    <t>https://archive.org/details/ChevLocalNewsAug.14</t>
  </si>
  <si>
    <t>water</t>
  </si>
  <si>
    <t>fire-stations</t>
  </si>
  <si>
    <t>subway</t>
  </si>
  <si>
    <t>support</t>
  </si>
  <si>
    <t>guide</t>
  </si>
  <si>
    <t>volunteer</t>
  </si>
  <si>
    <t>blood</t>
  </si>
  <si>
    <t>contest</t>
  </si>
  <si>
    <t>weather Thursday</t>
  </si>
  <si>
    <t>WFDL, Ted Leroux, at archive.org</t>
  </si>
  <si>
    <t xml:space="preserve"> https://archive.org/details/Scotinterveiw</t>
  </si>
  <si>
    <t>power outage</t>
  </si>
  <si>
    <t>restoration</t>
  </si>
  <si>
    <t>cause</t>
  </si>
  <si>
    <t>recurrance</t>
  </si>
  <si>
    <t>https://archive.org/details/Scotinterveiw</t>
  </si>
  <si>
    <t/>
  </si>
  <si>
    <t xml:space="preserve"> https://archive.org/details/2ndWeekendNewscastJuly292012</t>
  </si>
  <si>
    <t>library</t>
  </si>
  <si>
    <t>molestation</t>
  </si>
  <si>
    <t>robbery</t>
  </si>
  <si>
    <t>car accident</t>
  </si>
  <si>
    <t>https://archive.org/details/2ndWeekendNewscastJuly292012</t>
  </si>
  <si>
    <t>https://archive.org/details/September2ndSundayMorningNews</t>
  </si>
  <si>
    <t>Labor Day</t>
  </si>
  <si>
    <t>Homicide</t>
  </si>
  <si>
    <t>Conviction</t>
  </si>
  <si>
    <t>Rep Nomination</t>
  </si>
  <si>
    <t>https://archive.org/details/SundayMorningNewsSeptember92012</t>
  </si>
  <si>
    <t>shoplifting</t>
  </si>
  <si>
    <t>prostitution</t>
  </si>
  <si>
    <t>scam</t>
  </si>
  <si>
    <t>OWI</t>
  </si>
  <si>
    <t>https://archive.org/details/SundayMorningNewsSeptember162012</t>
  </si>
  <si>
    <t>ruling</t>
  </si>
  <si>
    <t>DUI deaths</t>
  </si>
  <si>
    <t>arrests</t>
  </si>
  <si>
    <t>https://archive.org/details/SundayMorningNewsSeptember232012</t>
  </si>
  <si>
    <t xml:space="preserve"> Endorsement</t>
  </si>
  <si>
    <t>pornography</t>
  </si>
  <si>
    <t>trial</t>
  </si>
  <si>
    <t xml:space="preserve">dedication </t>
  </si>
  <si>
    <t>dedication</t>
  </si>
  <si>
    <t>https://archive.org/details/LocalNewsUpdateSeptember302012</t>
  </si>
  <si>
    <t>expansion</t>
  </si>
  <si>
    <t>fire chief</t>
  </si>
  <si>
    <t>DEA event</t>
  </si>
  <si>
    <t>burglaries</t>
  </si>
  <si>
    <t>https://archive.org/details/LocalNewsUpdateOctober72012</t>
  </si>
  <si>
    <t xml:space="preserve"> rally</t>
  </si>
  <si>
    <t>grant</t>
  </si>
  <si>
    <t>hearing</t>
  </si>
  <si>
    <t xml:space="preserve">sign-off </t>
  </si>
  <si>
    <t>https://archive.org/details/LocalNewsUpdateoctober142012</t>
  </si>
  <si>
    <t>sex offenders</t>
  </si>
  <si>
    <t>vandalism</t>
  </si>
  <si>
    <t>crane migration</t>
  </si>
  <si>
    <t>https://archive.org/details/SundayMorningNewsOctober212012</t>
  </si>
  <si>
    <t>voting</t>
  </si>
  <si>
    <t>hunting</t>
  </si>
  <si>
    <t>https://archive.org/details/LocalNewsUpdateOctober282012</t>
  </si>
  <si>
    <t>standoff</t>
  </si>
  <si>
    <t>fire</t>
  </si>
  <si>
    <t>trick-or-treating</t>
  </si>
  <si>
    <t>https://archive.org/details/LocalNewsUpdateNovember42012</t>
  </si>
  <si>
    <t>campaigning</t>
  </si>
  <si>
    <t>takeover</t>
  </si>
  <si>
    <t>https://archive.org/details/LocalNewsUpdateNovember182012</t>
  </si>
  <si>
    <t xml:space="preserve">hunting </t>
  </si>
  <si>
    <t>conviction</t>
  </si>
  <si>
    <t>https://archive.org/details/LocalNewsUpdateNovember252012</t>
  </si>
  <si>
    <t>unemployment</t>
  </si>
  <si>
    <t>burglary</t>
  </si>
  <si>
    <t>area code</t>
  </si>
  <si>
    <t>theft</t>
  </si>
  <si>
    <t>https://archive.org/details/5PmNewscastNovember262012</t>
  </si>
  <si>
    <t>renaming</t>
  </si>
  <si>
    <t>winter driving</t>
  </si>
  <si>
    <t>police strategy</t>
  </si>
  <si>
    <t>https://archive.org/details/AfternoonNewsDecember12012</t>
  </si>
  <si>
    <t>police retirements</t>
  </si>
  <si>
    <t>chairman</t>
  </si>
  <si>
    <t>dog attacks</t>
  </si>
  <si>
    <t>https://archive.org/details/SundayMorningNewsFebruary102013</t>
  </si>
  <si>
    <t>spearing</t>
  </si>
  <si>
    <t>suspension</t>
  </si>
  <si>
    <t>retirement</t>
  </si>
  <si>
    <t>https://archive.org/details/12pmnewsfeb152013</t>
  </si>
  <si>
    <t>sentencing</t>
  </si>
  <si>
    <t>additional sentencing</t>
  </si>
  <si>
    <t>upcoming ruling</t>
  </si>
  <si>
    <t>https://archive.org/details/3pmnewsfeb182013</t>
  </si>
  <si>
    <t>College credit</t>
  </si>
  <si>
    <t>Nursing program</t>
  </si>
  <si>
    <t>https://archive.org/details/12pmnewsfeb192013</t>
  </si>
  <si>
    <t>death investigation</t>
  </si>
  <si>
    <t>school budget</t>
  </si>
  <si>
    <t>https://archive.org/details/8amnews3272013</t>
  </si>
  <si>
    <t>false alarm</t>
  </si>
  <si>
    <t>https://archive.org/details/7amnews3292013</t>
  </si>
  <si>
    <t>sign-on</t>
  </si>
  <si>
    <t>identification</t>
  </si>
  <si>
    <t>death cause</t>
  </si>
  <si>
    <t>background-checks</t>
  </si>
  <si>
    <t>https://archive.org/details/6AMNewsAug122013</t>
  </si>
  <si>
    <t>new stadium</t>
  </si>
  <si>
    <t>survey</t>
  </si>
  <si>
    <t xml:space="preserve">prostitution </t>
  </si>
  <si>
    <t>https://archive.org/details/NEWS81113</t>
  </si>
  <si>
    <t>Principal</t>
  </si>
  <si>
    <t>https://archive.org/details/NationalNewsUpdateNovember42012</t>
  </si>
  <si>
    <t>campaigns</t>
  </si>
  <si>
    <t>helicopter crash</t>
  </si>
  <si>
    <t>https://archive.org/details/TCIH8292013</t>
  </si>
  <si>
    <t>Birthdays</t>
  </si>
  <si>
    <t>https://archive.org/details/Aug13FoxComputerAd</t>
  </si>
  <si>
    <t>Fox Computer AD</t>
  </si>
  <si>
    <t>https://archive.org/details/SaturdaySportsUpdateDecember12012</t>
  </si>
  <si>
    <t>Loss</t>
  </si>
  <si>
    <t>Laconia win</t>
  </si>
  <si>
    <t>Warriors Win</t>
  </si>
  <si>
    <t>Rockets Win</t>
  </si>
  <si>
    <t>St.Marys</t>
  </si>
  <si>
    <t>Hockey</t>
  </si>
  <si>
    <t xml:space="preserve">College Football </t>
  </si>
  <si>
    <t>N. Illinois</t>
  </si>
  <si>
    <t>College Football</t>
  </si>
  <si>
    <t>KBND 1110 news at archive.org</t>
  </si>
  <si>
    <t>https://archive.org/details/2010_0920SistersAreaPowerOutage</t>
  </si>
  <si>
    <t>outages</t>
  </si>
  <si>
    <t>restorations</t>
  </si>
  <si>
    <t>remaining-outages</t>
  </si>
  <si>
    <t>damages</t>
  </si>
  <si>
    <t>restoration plan</t>
  </si>
  <si>
    <t>specific damages</t>
  </si>
  <si>
    <t>https://archive.org/details/1110KbndNewsWarmSpringsFireUpdate</t>
  </si>
  <si>
    <t xml:space="preserve"> 2:27</t>
  </si>
  <si>
    <t>fires</t>
  </si>
  <si>
    <t>activity</t>
  </si>
  <si>
    <t>structures</t>
  </si>
  <si>
    <t>firefighters</t>
  </si>
  <si>
    <t>area</t>
  </si>
  <si>
    <t>evacuation</t>
  </si>
  <si>
    <t>highway closed</t>
  </si>
  <si>
    <t>containment</t>
  </si>
  <si>
    <t>fire today</t>
  </si>
  <si>
    <t>homes</t>
  </si>
  <si>
    <t>problems</t>
  </si>
  <si>
    <t>0:17 interview</t>
  </si>
  <si>
    <t>https://archive.org/details/1110Kbnd8pmFireUpdateRoosterRockFire</t>
  </si>
  <si>
    <t>crews</t>
  </si>
  <si>
    <t>road closed</t>
  </si>
  <si>
    <t>growth</t>
  </si>
  <si>
    <t>additional info</t>
  </si>
  <si>
    <t>interview</t>
  </si>
  <si>
    <t>https://archive.org/details/1110KbndRadioNewsLowerDeschutesFireComplex</t>
  </si>
  <si>
    <t>intro</t>
  </si>
  <si>
    <t>progress</t>
  </si>
  <si>
    <t>locations</t>
  </si>
  <si>
    <t>spread</t>
  </si>
  <si>
    <t>concerns</t>
  </si>
  <si>
    <t>closures</t>
  </si>
  <si>
    <t>interview :14</t>
  </si>
  <si>
    <t>https://archive.org/details/1110KbndRadioNewsFire10amReport</t>
  </si>
  <si>
    <t>safety</t>
  </si>
  <si>
    <t>spreading</t>
  </si>
  <si>
    <t>diffculty</t>
  </si>
  <si>
    <t>injuries</t>
  </si>
  <si>
    <t>https://archive.org/details/1110KbndTakeFive5-31-12FireSeasonPreview</t>
  </si>
  <si>
    <t>preview</t>
  </si>
  <si>
    <t>education</t>
  </si>
  <si>
    <t>defense</t>
  </si>
  <si>
    <t>ad</t>
  </si>
  <si>
    <t>causes</t>
  </si>
  <si>
    <t>management</t>
  </si>
  <si>
    <t>predictions</t>
  </si>
  <si>
    <t>https://archive.org/details/KbndMoringNews</t>
  </si>
  <si>
    <t>lawsuit</t>
  </si>
  <si>
    <t>shooting</t>
  </si>
  <si>
    <t>wages</t>
  </si>
  <si>
    <t>https://archive.org/details/Kbnd500News</t>
  </si>
  <si>
    <t>funeral</t>
  </si>
  <si>
    <t>new bill</t>
  </si>
  <si>
    <t>bike bill</t>
  </si>
  <si>
    <t>bullying</t>
  </si>
  <si>
    <t>market</t>
  </si>
  <si>
    <t>https://archive.org/details/KbndNews02-04-11</t>
  </si>
  <si>
    <t>union</t>
  </si>
  <si>
    <t>federal-spending</t>
  </si>
  <si>
    <t>https://archive.org/details/KbndNews01-03-11</t>
  </si>
  <si>
    <t>economy</t>
  </si>
  <si>
    <t>jobs</t>
  </si>
  <si>
    <t>boundaries</t>
  </si>
  <si>
    <t>snow</t>
  </si>
  <si>
    <t>law</t>
  </si>
  <si>
    <t>https://archive.org/details/2010_0826KbndNoonNews</t>
  </si>
  <si>
    <t>budget</t>
  </si>
  <si>
    <t>https://archive.org/details/KbndNews02-07-11</t>
  </si>
  <si>
    <t xml:space="preserve"> program</t>
  </si>
  <si>
    <t>businesses</t>
  </si>
  <si>
    <t>tourists</t>
  </si>
  <si>
    <t>Egypt</t>
  </si>
  <si>
    <t>police search</t>
  </si>
  <si>
    <t>outro</t>
  </si>
  <si>
    <t>KCHA noon news at archive.org, Angela Barton, amateurish</t>
  </si>
  <si>
    <t>https://archive.org/details/NoonNews-KchaRadio</t>
  </si>
  <si>
    <t>sign on</t>
  </si>
  <si>
    <t>agriculture</t>
  </si>
  <si>
    <t>meeting</t>
  </si>
  <si>
    <t>coalition</t>
  </si>
  <si>
    <t>webinars</t>
  </si>
  <si>
    <t>art show</t>
  </si>
  <si>
    <t>KJAK at archive.org, item 2, Dec 11</t>
  </si>
  <si>
    <t>https://archive.org/details/LumberjackNewsRadioDec32014</t>
  </si>
  <si>
    <t>park passes</t>
  </si>
  <si>
    <t>greek life</t>
  </si>
  <si>
    <t>police reports</t>
  </si>
  <si>
    <t>basketball</t>
  </si>
  <si>
    <t>new business</t>
  </si>
  <si>
    <t>ballet</t>
  </si>
  <si>
    <t>Talk Nation Radio, Dori Smith, 5 mins total</t>
  </si>
  <si>
    <t>https://archive.org/details/MothersDayInShelbyCountyAsFloodWatersRiseOfficialsEvacuate</t>
  </si>
  <si>
    <t>shelters</t>
  </si>
  <si>
    <t>flood update</t>
  </si>
  <si>
    <t>emergency</t>
  </si>
  <si>
    <t>landmarks</t>
  </si>
  <si>
    <t>https://archive.org/details/UrgentCallHelpLorenzoKomboaErvinInTennesseeAsMissippiFloodWaters</t>
  </si>
  <si>
    <t>plea</t>
  </si>
  <si>
    <t xml:space="preserve">Japan Earthquake Nuclear Emergency </t>
  </si>
  <si>
    <t>https://archive.org/details/ESJapan1</t>
  </si>
  <si>
    <t>nuclear reactor</t>
  </si>
  <si>
    <t>power</t>
  </si>
  <si>
    <t xml:space="preserve">stock market </t>
  </si>
  <si>
    <t>Japan Earthquake Nuclear Emergency</t>
  </si>
  <si>
    <t>stock market</t>
  </si>
  <si>
    <t>Insight: Capital Public Radio, KXJZ</t>
  </si>
  <si>
    <t>https://archive.org/details/Insight_100714</t>
  </si>
  <si>
    <t xml:space="preserve">  12:42</t>
  </si>
  <si>
    <t>pesticide</t>
  </si>
  <si>
    <t>development</t>
  </si>
  <si>
    <t>whooping cough</t>
  </si>
  <si>
    <t>https://archive.org/details/ApisonTornadoPart2</t>
  </si>
  <si>
    <t>https://archive.org/details/VolunteerEmergencyResponders</t>
  </si>
  <si>
    <t>Blackout 2003, Toronto Radio Recordings, George Motoc - Item 1</t>
  </si>
  <si>
    <t>https://archive.org/details/Blackout2003TorontoRadioRecordings</t>
  </si>
  <si>
    <t>blackout</t>
  </si>
  <si>
    <t>handling</t>
  </si>
  <si>
    <t>closings</t>
  </si>
  <si>
    <t>Blackout 2003, Toronto Radio Recordings, George Motoc - Item 15</t>
  </si>
  <si>
    <t>Blackout 2003, Toronto Radio Recordings, George Motoc - Item 16</t>
  </si>
  <si>
    <t>news conference</t>
  </si>
  <si>
    <t>waste collection</t>
  </si>
  <si>
    <t>traffic lights</t>
  </si>
  <si>
    <t>transportation</t>
  </si>
  <si>
    <t>conference</t>
  </si>
  <si>
    <t>Hurricane Irene: The Delaware Perspective (from 2009) Item 1</t>
  </si>
  <si>
    <t>https://archive.org/details/HurricaneIreneDelawaresPerspective</t>
  </si>
  <si>
    <t>hurricane warning</t>
  </si>
  <si>
    <t>tourism</t>
  </si>
  <si>
    <t>psa</t>
  </si>
  <si>
    <t>closing</t>
  </si>
  <si>
    <t>tolls</t>
  </si>
  <si>
    <t>traffic</t>
  </si>
  <si>
    <t>travel</t>
  </si>
  <si>
    <t>Hurricane Irene: The Delaware Perspective (from 2009) Item 3</t>
  </si>
  <si>
    <t>Hurricane Irene: The Delaware Perspective (from 2009) Item 20</t>
  </si>
  <si>
    <t>flooding</t>
  </si>
  <si>
    <t>Hurricane Irene: The Delaware Perspective (from 2009) Item 24</t>
  </si>
  <si>
    <t>tornado watch</t>
  </si>
  <si>
    <t>transit</t>
  </si>
  <si>
    <t>Rabbit Zielke at archive.org</t>
  </si>
  <si>
    <t>https://archive.org/details/FallSevereWeather</t>
  </si>
  <si>
    <t>active months</t>
  </si>
  <si>
    <t>archive.org NIU shootings</t>
  </si>
  <si>
    <t>https://archive.org/details/NiuShootingsFeb15th</t>
  </si>
  <si>
    <t>shootings</t>
  </si>
  <si>
    <t>Archive.org - NIU Shootings calls</t>
  </si>
  <si>
    <t>https://archive.org/details/95WIILROCKNIUShootingscalls</t>
  </si>
  <si>
    <t>archive.org - New York Protest</t>
  </si>
  <si>
    <t>https://archive.org/details/BuildingBridgesNewYorkersProtestRacistPoliceKillings</t>
  </si>
  <si>
    <t>protests</t>
  </si>
  <si>
    <t>interviews</t>
  </si>
  <si>
    <t>archive.org Breaking News</t>
  </si>
  <si>
    <t>https://archive.org/details/BreakingNews_201502</t>
  </si>
  <si>
    <t>censorship</t>
  </si>
  <si>
    <t>selfie sticks</t>
  </si>
  <si>
    <t>accordion player</t>
  </si>
  <si>
    <t>archive.org - Breaking News from Tibet</t>
  </si>
  <si>
    <t>https://archive.org/details/WisconsinTibetanRadioDec8-BreakingNewsfromTibet</t>
  </si>
  <si>
    <t>riot</t>
  </si>
  <si>
    <t>appeal</t>
  </si>
  <si>
    <t>pageant</t>
  </si>
  <si>
    <t>archive.org - Swine Flu Paranoia</t>
  </si>
  <si>
    <t>https://archive.org/details/SwineFluParanoia</t>
  </si>
  <si>
    <t>swnie flu</t>
  </si>
  <si>
    <t>severity</t>
  </si>
  <si>
    <t>avian flu</t>
  </si>
  <si>
    <t>fears</t>
  </si>
  <si>
    <t>viral evolution</t>
  </si>
  <si>
    <t>archive.org</t>
  </si>
  <si>
    <t>https://archive.org/details/SwineFluInIreland</t>
  </si>
  <si>
    <t>swine flu</t>
  </si>
  <si>
    <t>archive.org, item 1</t>
  </si>
  <si>
    <t>https://archive.org/details/SwineFluEpidemicHelpLineRecordings</t>
  </si>
  <si>
    <t>hold message</t>
  </si>
  <si>
    <t>options</t>
  </si>
  <si>
    <t>instructions</t>
  </si>
  <si>
    <t>archive.org item 2</t>
  </si>
  <si>
    <t>actions</t>
  </si>
  <si>
    <t>phone menu</t>
  </si>
  <si>
    <t>information</t>
  </si>
  <si>
    <t>pandemic</t>
  </si>
  <si>
    <t>symptoms</t>
  </si>
  <si>
    <t>viruses</t>
  </si>
  <si>
    <t>protection</t>
  </si>
  <si>
    <t>preparation</t>
  </si>
  <si>
    <t>treatment</t>
  </si>
  <si>
    <t>archive.org Swine Flu Ptich</t>
  </si>
  <si>
    <t>https://archive.org/details/SwineFluPitch</t>
  </si>
  <si>
    <t>book advertisement</t>
  </si>
  <si>
    <t>Archive.org - Crystal Love first 3 mins</t>
  </si>
  <si>
    <t>https://archive.org/details/911-aSpiritualEmergency</t>
  </si>
  <si>
    <t>tragedies</t>
  </si>
  <si>
    <t>Archive.org, first 9 mins.</t>
  </si>
  <si>
    <t>https://archive.org/details/GoodNewsRadio4</t>
  </si>
  <si>
    <t>government shutdown</t>
  </si>
  <si>
    <t>commentary</t>
  </si>
  <si>
    <t>scripture</t>
  </si>
  <si>
    <t>WTDY, first 2 mins</t>
  </si>
  <si>
    <t>https://archive.org/details/DistrictPollingLocationDisaster</t>
  </si>
  <si>
    <t>glitch</t>
  </si>
  <si>
    <t xml:space="preserve">WTDY, </t>
  </si>
  <si>
    <t>https://archive.org/details/WtdyReporterBarredFromRomneyEvent_846</t>
  </si>
  <si>
    <t>removal</t>
  </si>
  <si>
    <t>WTDY,</t>
  </si>
  <si>
    <t xml:space="preserve">WTDY </t>
  </si>
  <si>
    <t>https://archive.org/details/ColoradoWildfire-08-16-12</t>
  </si>
  <si>
    <t>Colorado Springs</t>
  </si>
  <si>
    <t>WTDY</t>
  </si>
  <si>
    <t xml:space="preserve">KPIG Travus T Hipp, gravel voice, May 17 2012 ,item 1 </t>
  </si>
  <si>
    <t>https://archive.org/details/tth_120517</t>
  </si>
  <si>
    <t>army</t>
  </si>
  <si>
    <t>bills</t>
  </si>
  <si>
    <t>military budget</t>
  </si>
  <si>
    <t>KPIG Travus T Hipp, gravel voice, May 17 2012 ,item 1</t>
  </si>
  <si>
    <t>Ebola Pandemic Hoax, Justen Faull, first 2 minutes</t>
  </si>
  <si>
    <t>https://archive.org/details/4thWatchWithJustenFaullBreakingNewsUpdateEBOLAPandemicHoax</t>
  </si>
  <si>
    <t>Ebola</t>
  </si>
  <si>
    <t>Global Heat Emergency Podcast, Alex Smith, first 2 minutes</t>
  </si>
  <si>
    <t>https://archive.org/details/ESGlobalHeat</t>
  </si>
  <si>
    <t>heat alert</t>
  </si>
  <si>
    <t>Japan</t>
  </si>
  <si>
    <t>California</t>
  </si>
  <si>
    <t>southwest</t>
  </si>
  <si>
    <t>eastern us</t>
  </si>
  <si>
    <t>Space Coast Radio News</t>
  </si>
  <si>
    <t>https://archive.org/details/SpaceCoastRadioNews08312013_20130831</t>
  </si>
  <si>
    <t>dropped charges</t>
  </si>
  <si>
    <t>alcohol</t>
  </si>
  <si>
    <t xml:space="preserve">job fair </t>
  </si>
  <si>
    <t>sports</t>
  </si>
  <si>
    <t>job fair</t>
  </si>
  <si>
    <t>https://archive.org/details/SpaceCoastRadioNews09032013</t>
  </si>
  <si>
    <t>investigation</t>
  </si>
  <si>
    <t>report</t>
  </si>
  <si>
    <t>https://archive.org/details/SpaceCoastRadioNews09082013</t>
  </si>
  <si>
    <t>rocket</t>
  </si>
  <si>
    <t>road closing</t>
  </si>
  <si>
    <t>NFL</t>
  </si>
  <si>
    <t>https://archive.org/details/SpaceCoastRadioNEWS07162013</t>
  </si>
  <si>
    <t>drugs</t>
  </si>
  <si>
    <t>medical marijuana</t>
  </si>
  <si>
    <t>construction</t>
  </si>
  <si>
    <t>https://archive.org/details/SpaceCoastRadioNews09052013</t>
  </si>
  <si>
    <t>plane crash</t>
  </si>
  <si>
    <t>suspects</t>
  </si>
  <si>
    <t>flu shots</t>
  </si>
  <si>
    <t>https://archive.org/details/SpaceCoastRadioNews09122013</t>
  </si>
  <si>
    <t>https://archive.org/details/SpaceCoastRadioNEWS07252013</t>
  </si>
  <si>
    <t>tropical sotrm</t>
  </si>
  <si>
    <t>NASA</t>
  </si>
  <si>
    <t>new company</t>
  </si>
  <si>
    <t>zoo</t>
  </si>
  <si>
    <t>Weather</t>
  </si>
  <si>
    <t>https://archive.org/details/SpaceCoastRadioNEWS07272013</t>
  </si>
  <si>
    <t>tropical storm</t>
  </si>
  <si>
    <t>https://archive.org/details/SpaceCoastRadioNews09072013</t>
  </si>
  <si>
    <t>https://archive.org/details/SpaceCoastRadioNEWS07152013</t>
  </si>
  <si>
    <t>business</t>
  </si>
  <si>
    <t>https://archive.org/details/SpaceCoastRadioNews09062013</t>
  </si>
  <si>
    <t>pollution</t>
  </si>
  <si>
    <t>https://archive.org/details/SpaceCoastRadioNEWS08012013</t>
  </si>
  <si>
    <t>purchase</t>
  </si>
  <si>
    <t>dog attack</t>
  </si>
  <si>
    <t>https://archive.org/details/SpaceCoastRadioNEWS07242013</t>
  </si>
  <si>
    <t>drowning</t>
  </si>
  <si>
    <t>relocation</t>
  </si>
  <si>
    <t>business opening</t>
  </si>
  <si>
    <t>https://archive.org/details/SpaceCoastRadioNEWS08062013</t>
  </si>
  <si>
    <t>satellite</t>
  </si>
  <si>
    <t>driving</t>
  </si>
  <si>
    <t>https://archive.org/details/SpaceCoastRadioNews08302013</t>
  </si>
  <si>
    <t>shooter</t>
  </si>
  <si>
    <t>tar balls</t>
  </si>
  <si>
    <t>https://archive.org/details/SpaceCoastRadioNEWS07312013</t>
  </si>
  <si>
    <t>hospitals sold</t>
  </si>
  <si>
    <t>https://archive.org/details/SpaceCoastRadioNews09172013</t>
  </si>
  <si>
    <t>gasoline</t>
  </si>
  <si>
    <t>https://archive.org/details/SpaceCoastRadioNews08242013</t>
  </si>
  <si>
    <t>campaign</t>
  </si>
  <si>
    <t>https://archive.org/details/SpaceCoastRadioNews08292013</t>
  </si>
  <si>
    <t>https://archive.org/details/SpaceCoastRadioNews09112013</t>
  </si>
  <si>
    <t>https://archive.org/details/SpaceCoastRadioNews09162013</t>
  </si>
  <si>
    <t>food stamps</t>
  </si>
  <si>
    <t>https://archive.org/details/SpaceCoastRadioNEWS07182013</t>
  </si>
  <si>
    <t>gas leak</t>
  </si>
  <si>
    <t>events</t>
  </si>
  <si>
    <t>https://archive.org/details/SpaceCoastRadioNews09092013</t>
  </si>
  <si>
    <t>time capsule</t>
  </si>
  <si>
    <t>today</t>
  </si>
  <si>
    <t>https://archive.org/details/SpaceCoastRadioNEWS07212013</t>
  </si>
  <si>
    <t>identity theft</t>
  </si>
  <si>
    <t>auditions</t>
  </si>
  <si>
    <t>police</t>
  </si>
  <si>
    <t>https://archive.org/details/SpaceCoastRadioNEWS08102013</t>
  </si>
  <si>
    <t>https://archive.org/details/SpaceCoastRadioNEWS08032013</t>
  </si>
  <si>
    <t>https://archive.org/details/SpaceCoastRadioNEWS08222013</t>
  </si>
  <si>
    <t>real estate</t>
  </si>
  <si>
    <t>gun event</t>
  </si>
  <si>
    <t>https://archive.org/details/SpaceCoastRadioNEWS07222013</t>
  </si>
  <si>
    <t>investigations</t>
  </si>
  <si>
    <t>https://archive.org/details/SpaceCoastRadioNews09192013</t>
  </si>
  <si>
    <t>airport</t>
  </si>
  <si>
    <t>https://archive.org/details/SpaceCoastRadioNews09142013</t>
  </si>
  <si>
    <t>search</t>
  </si>
  <si>
    <t>birds</t>
  </si>
  <si>
    <t>https://archive.org/details/SpaceCoastRadioNEWS07192013</t>
  </si>
  <si>
    <t>animals</t>
  </si>
  <si>
    <t>movie</t>
  </si>
  <si>
    <t>https://archive.org/details/SpaceCoastRadioNEWS07262013</t>
  </si>
  <si>
    <t>https://archive.org/details/SpaceCoastRadioNEWS08162013</t>
  </si>
  <si>
    <t>guns</t>
  </si>
  <si>
    <t>https://archive.org/details/SpaceCoastRadioNews08252013</t>
  </si>
  <si>
    <t>predator</t>
  </si>
  <si>
    <t>https://archive.org/details/SpaceCoastRadioNews09102013</t>
  </si>
  <si>
    <t>space station</t>
  </si>
  <si>
    <t>https://archive.org/details/SpaceCoastRadioNews09152013</t>
  </si>
  <si>
    <t>body</t>
  </si>
  <si>
    <t>https://archive.org/details/SpaceCoastRadioNEWS08212013</t>
  </si>
  <si>
    <t>audit</t>
  </si>
  <si>
    <t>booking</t>
  </si>
  <si>
    <t>https://archive.org/details/SpaceCoastRadioNews08272013</t>
  </si>
  <si>
    <t>https://archive.org/details/SpaceCoastRadioNEWS07232013</t>
  </si>
  <si>
    <t>suspect</t>
  </si>
  <si>
    <t>https://archive.org/details/SpaceCoastRadioNEWS08072013</t>
  </si>
  <si>
    <t>cape canaveral</t>
  </si>
  <si>
    <t>cable</t>
  </si>
  <si>
    <t>https://archive.org/details/SpaceCoastRadioNEWS08022013</t>
  </si>
  <si>
    <t>homicide</t>
  </si>
  <si>
    <t>incident</t>
  </si>
  <si>
    <t>https://archive.org/details/SpaceCoastRadioNews09202013</t>
  </si>
  <si>
    <t>new project</t>
  </si>
  <si>
    <t>https://archive.org/details/SpaceCoastRadioNews09132013</t>
  </si>
  <si>
    <t>special olympics</t>
  </si>
  <si>
    <t>nominations</t>
  </si>
  <si>
    <t>https://archive.org/details/SpaceCoastRadioNews09182013</t>
  </si>
  <si>
    <t>land purchase</t>
  </si>
  <si>
    <t>https://archive.org/details/SpaceCoastRadioNews09012013</t>
  </si>
  <si>
    <t>labor day</t>
  </si>
  <si>
    <t>https://archive.org/details/SpaceCoastRadioNEWS07172013</t>
  </si>
  <si>
    <t>book</t>
  </si>
  <si>
    <t>sting</t>
  </si>
  <si>
    <t>space</t>
  </si>
  <si>
    <t>https://archive.org/details/SpaceCoastRadioNEWS08202013</t>
  </si>
  <si>
    <t>https://archive.org/details/SpaceCoastRadioNews08232013</t>
  </si>
  <si>
    <t>injury</t>
  </si>
  <si>
    <t>trials</t>
  </si>
  <si>
    <t>https://archive.org/details/SpaceCoastRadioNEWS08122013</t>
  </si>
  <si>
    <t>deaths</t>
  </si>
  <si>
    <t>runaway car</t>
  </si>
  <si>
    <t>iphone</t>
  </si>
  <si>
    <t>local sports</t>
  </si>
  <si>
    <t>https://archive.org/details/SpaceCoastRadioNEWS08082013</t>
  </si>
  <si>
    <t>https://archive.org/details/SpaceCoastRadioNEWS08152013</t>
  </si>
  <si>
    <t>walmart</t>
  </si>
  <si>
    <t>https://archive.org/details/SpaceCoastRadioNEWS07302013</t>
  </si>
  <si>
    <t>expo</t>
  </si>
  <si>
    <t>https://archive.org/details/SpaceCoastRadioNEWS08142013</t>
  </si>
  <si>
    <t>https://archive.org/details/SpaceCoastRadioNEWS08182013</t>
  </si>
  <si>
    <t>new companies</t>
  </si>
  <si>
    <t>https://archive.org/details/SpaceCoastRadioNews08282013</t>
  </si>
  <si>
    <t>https://archive.org/details/SpaceCoastRadioNEWS08132013</t>
  </si>
  <si>
    <t>sinkhole</t>
  </si>
  <si>
    <t>https://archive.org/details/SpaceCoastRadioNEWS08092013</t>
  </si>
  <si>
    <t>https://archive.org/details/SpaceCoastRadioNEWS08112013</t>
  </si>
  <si>
    <t>https://archive.org/details/SpaceCoastRadioNEWS08042013</t>
  </si>
  <si>
    <t>https://archive.org/details/SpaceCoastRadioNews09022013</t>
  </si>
</sst>
</file>

<file path=xl/styles.xml><?xml version="1.0" encoding="utf-8"?>
<styleSheet xmlns="http://schemas.openxmlformats.org/spreadsheetml/2006/main">
  <numFmts count="5">
    <numFmt numFmtId="164" formatCode="[$-409]General"/>
    <numFmt numFmtId="165" formatCode="[$-409]h&quot;:&quot;mm"/>
    <numFmt numFmtId="166" formatCode="[$$-409]#,##0.00;[Red]&quot;-&quot;[$$-409]#,##0.00"/>
    <numFmt numFmtId="167" formatCode="h:mm;@"/>
    <numFmt numFmtId="168" formatCode="h&quot;:&quot;mm;@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.5"/>
      <color theme="1"/>
      <name val="Times New Roman"/>
      <family val="1"/>
    </font>
    <font>
      <u/>
      <sz val="11"/>
      <color theme="10"/>
      <name val="Calibri"/>
      <family val="2"/>
    </font>
    <font>
      <b/>
      <sz val="12"/>
      <color theme="1"/>
      <name val="Times New Roman"/>
      <family val="1"/>
    </font>
    <font>
      <strike/>
      <sz val="11"/>
      <color theme="1"/>
      <name val="Calibri"/>
      <family val="2"/>
      <scheme val="minor"/>
    </font>
    <font>
      <b/>
      <strike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0.5"/>
      <color rgb="FF000000"/>
      <name val="Times New Roman"/>
      <family val="1"/>
    </font>
    <font>
      <u/>
      <sz val="11"/>
      <color rgb="FF0563C1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Times New Roman"/>
      <family val="1"/>
    </font>
    <font>
      <strike/>
      <sz val="11"/>
      <color rgb="FF000000"/>
      <name val="Calibri"/>
      <family val="2"/>
    </font>
    <font>
      <b/>
      <strike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000000"/>
      <name val="Calibri"/>
    </font>
    <font>
      <sz val="10"/>
      <color rgb="FF000000"/>
      <name val="Times New Roman"/>
    </font>
    <font>
      <u/>
      <sz val="11"/>
      <color rgb="FF0563C1"/>
      <name val="Calibri"/>
    </font>
    <font>
      <b/>
      <sz val="11"/>
      <color rgb="FF000000"/>
      <name val="Calibri"/>
    </font>
    <font>
      <b/>
      <sz val="12"/>
      <color rgb="FF000000"/>
      <name val="Times New Roman"/>
    </font>
    <font>
      <strike/>
      <sz val="11"/>
      <color rgb="FF000000"/>
      <name val="Calibri"/>
    </font>
    <font>
      <b/>
      <strike/>
      <sz val="12"/>
      <color rgb="FF000000"/>
      <name val="Times New Roman"/>
    </font>
    <font>
      <sz val="12"/>
      <color rgb="FF000000"/>
      <name val="Times New Roman"/>
    </font>
    <font>
      <sz val="11"/>
      <name val="Calibri"/>
    </font>
    <font>
      <sz val="11"/>
      <color rgb="FFFFFFFF"/>
      <name val="Calibri"/>
    </font>
    <font>
      <b/>
      <sz val="12"/>
      <color rgb="FFFFFFFF"/>
      <name val="Times New Roman"/>
    </font>
    <font>
      <b/>
      <sz val="12"/>
      <color rgb="FF9900FF"/>
      <name val="Times New Roman"/>
    </font>
    <font>
      <u/>
      <sz val="10"/>
      <color rgb="FF000000"/>
      <name val="Times New Roman"/>
    </font>
    <font>
      <strike/>
      <sz val="11"/>
      <name val="Calibri"/>
    </font>
    <font>
      <sz val="12"/>
      <color rgb="FF000000"/>
      <name val="Calibri"/>
      <family val="2"/>
    </font>
    <font>
      <sz val="12"/>
      <color rgb="FF000000"/>
      <name val="Calibri"/>
    </font>
    <font>
      <u/>
      <sz val="11"/>
      <color rgb="FF000000"/>
      <name val="Calibri"/>
    </font>
  </fonts>
  <fills count="12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699"/>
        <bgColor rgb="FFFFE699"/>
      </patternFill>
    </fill>
    <fill>
      <patternFill patternType="solid">
        <fgColor rgb="FFE2F0D9"/>
        <bgColor rgb="FFE2F0D9"/>
      </patternFill>
    </fill>
    <fill>
      <patternFill patternType="solid">
        <fgColor rgb="FFDEEBF7"/>
        <bgColor rgb="FFDEEBF7"/>
      </patternFill>
    </fill>
    <fill>
      <patternFill patternType="solid">
        <fgColor rgb="FFFFE598"/>
        <bgColor rgb="FFFFE598"/>
      </patternFill>
    </fill>
    <fill>
      <patternFill patternType="solid">
        <fgColor rgb="FFE2EFD9"/>
        <bgColor rgb="FFE2EFD9"/>
      </patternFill>
    </fill>
    <fill>
      <patternFill patternType="solid">
        <fgColor rgb="FFDEEAF6"/>
        <bgColor rgb="FFDEEAF6"/>
      </patternFill>
    </fill>
    <fill>
      <patternFill patternType="solid">
        <fgColor rgb="FFFFFFFF"/>
        <bgColor rgb="FFFFFFFF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9" fillId="0" borderId="0"/>
    <xf numFmtId="164" fontId="10" fillId="0" borderId="0"/>
    <xf numFmtId="164" fontId="12" fillId="0" borderId="0"/>
    <xf numFmtId="0" fontId="18" fillId="0" borderId="0">
      <alignment horizontal="center"/>
    </xf>
    <xf numFmtId="0" fontId="18" fillId="0" borderId="0">
      <alignment horizontal="center" textRotation="90"/>
    </xf>
    <xf numFmtId="0" fontId="19" fillId="0" borderId="0"/>
    <xf numFmtId="166" fontId="19" fillId="0" borderId="0"/>
    <xf numFmtId="0" fontId="20" fillId="0" borderId="0"/>
  </cellStyleXfs>
  <cellXfs count="158">
    <xf numFmtId="0" fontId="0" fillId="0" borderId="0" xfId="0"/>
    <xf numFmtId="0" fontId="3" fillId="0" borderId="0" xfId="0" applyFont="1"/>
    <xf numFmtId="0" fontId="4" fillId="0" borderId="0" xfId="1" applyAlignment="1" applyProtection="1"/>
    <xf numFmtId="0" fontId="0" fillId="0" borderId="1" xfId="0" applyBorder="1"/>
    <xf numFmtId="20" fontId="0" fillId="0" borderId="0" xfId="0" applyNumberFormat="1" applyBorder="1"/>
    <xf numFmtId="20" fontId="0" fillId="0" borderId="0" xfId="0" applyNumberFormat="1"/>
    <xf numFmtId="20" fontId="2" fillId="2" borderId="0" xfId="0" applyNumberFormat="1" applyFont="1" applyFill="1" applyBorder="1"/>
    <xf numFmtId="0" fontId="0" fillId="2" borderId="0" xfId="0" applyFill="1"/>
    <xf numFmtId="0" fontId="5" fillId="3" borderId="2" xfId="0" applyFont="1" applyFill="1" applyBorder="1"/>
    <xf numFmtId="0" fontId="0" fillId="3" borderId="2" xfId="0" applyFont="1" applyFill="1" applyBorder="1"/>
    <xf numFmtId="0" fontId="0" fillId="3" borderId="2" xfId="0" applyFill="1" applyBorder="1"/>
    <xf numFmtId="0" fontId="5" fillId="0" borderId="2" xfId="0" applyFont="1" applyBorder="1"/>
    <xf numFmtId="0" fontId="0" fillId="0" borderId="2" xfId="0" applyFont="1" applyBorder="1"/>
    <xf numFmtId="0" fontId="0" fillId="0" borderId="2" xfId="0" applyBorder="1"/>
    <xf numFmtId="0" fontId="0" fillId="3" borderId="0" xfId="0" applyFill="1"/>
    <xf numFmtId="0" fontId="5" fillId="0" borderId="0" xfId="0" applyFont="1"/>
    <xf numFmtId="0" fontId="5" fillId="4" borderId="2" xfId="0" applyFont="1" applyFill="1" applyBorder="1"/>
    <xf numFmtId="0" fontId="0" fillId="0" borderId="0" xfId="0" applyFont="1"/>
    <xf numFmtId="0" fontId="0" fillId="4" borderId="2" xfId="0" applyFont="1" applyFill="1" applyBorder="1"/>
    <xf numFmtId="0" fontId="0" fillId="4" borderId="2" xfId="0" applyFill="1" applyBorder="1"/>
    <xf numFmtId="0" fontId="0" fillId="4" borderId="1" xfId="0" applyFill="1" applyBorder="1"/>
    <xf numFmtId="0" fontId="6" fillId="0" borderId="2" xfId="0" applyFont="1" applyBorder="1"/>
    <xf numFmtId="0" fontId="5" fillId="4" borderId="0" xfId="0" applyFont="1" applyFill="1" applyBorder="1"/>
    <xf numFmtId="0" fontId="6" fillId="4" borderId="2" xfId="0" applyFont="1" applyFill="1" applyBorder="1"/>
    <xf numFmtId="0" fontId="6" fillId="3" borderId="2" xfId="0" applyFont="1" applyFill="1" applyBorder="1"/>
    <xf numFmtId="0" fontId="7" fillId="0" borderId="2" xfId="0" applyFont="1" applyBorder="1"/>
    <xf numFmtId="0" fontId="7" fillId="4" borderId="2" xfId="0" applyFont="1" applyFill="1" applyBorder="1"/>
    <xf numFmtId="0" fontId="8" fillId="4" borderId="2" xfId="0" applyFont="1" applyFill="1" applyBorder="1"/>
    <xf numFmtId="0" fontId="8" fillId="0" borderId="2" xfId="0" applyFont="1" applyBorder="1"/>
    <xf numFmtId="0" fontId="9" fillId="0" borderId="0" xfId="2"/>
    <xf numFmtId="164" fontId="10" fillId="0" borderId="0" xfId="3"/>
    <xf numFmtId="164" fontId="11" fillId="0" borderId="0" xfId="3" applyFont="1"/>
    <xf numFmtId="164" fontId="12" fillId="0" borderId="0" xfId="4" applyFill="1" applyBorder="1" applyAlignment="1" applyProtection="1"/>
    <xf numFmtId="164" fontId="10" fillId="0" borderId="3" xfId="3" applyBorder="1"/>
    <xf numFmtId="165" fontId="10" fillId="0" borderId="0" xfId="3" applyNumberFormat="1" applyBorder="1"/>
    <xf numFmtId="165" fontId="10" fillId="0" borderId="0" xfId="3" applyNumberFormat="1"/>
    <xf numFmtId="165" fontId="13" fillId="5" borderId="0" xfId="3" applyNumberFormat="1" applyFont="1" applyFill="1" applyBorder="1"/>
    <xf numFmtId="164" fontId="10" fillId="5" borderId="0" xfId="3" applyFill="1"/>
    <xf numFmtId="164" fontId="14" fillId="6" borderId="4" xfId="3" applyFont="1" applyFill="1" applyBorder="1"/>
    <xf numFmtId="164" fontId="10" fillId="6" borderId="4" xfId="3" applyFill="1" applyBorder="1"/>
    <xf numFmtId="164" fontId="14" fillId="0" borderId="4" xfId="3" applyFont="1" applyBorder="1"/>
    <xf numFmtId="164" fontId="10" fillId="0" borderId="4" xfId="3" applyBorder="1"/>
    <xf numFmtId="164" fontId="10" fillId="6" borderId="0" xfId="3" applyFill="1"/>
    <xf numFmtId="164" fontId="14" fillId="0" borderId="0" xfId="3" applyFont="1"/>
    <xf numFmtId="164" fontId="14" fillId="7" borderId="4" xfId="3" applyFont="1" applyFill="1" applyBorder="1"/>
    <xf numFmtId="164" fontId="10" fillId="7" borderId="4" xfId="3" applyFill="1" applyBorder="1"/>
    <xf numFmtId="164" fontId="10" fillId="7" borderId="3" xfId="3" applyFill="1" applyBorder="1"/>
    <xf numFmtId="164" fontId="15" fillId="0" borderId="4" xfId="3" applyFont="1" applyBorder="1"/>
    <xf numFmtId="164" fontId="14" fillId="7" borderId="0" xfId="3" applyFont="1" applyFill="1" applyBorder="1"/>
    <xf numFmtId="164" fontId="15" fillId="7" borderId="4" xfId="3" applyFont="1" applyFill="1" applyBorder="1"/>
    <xf numFmtId="164" fontId="15" fillId="6" borderId="4" xfId="3" applyFont="1" applyFill="1" applyBorder="1"/>
    <xf numFmtId="164" fontId="16" fillId="0" borderId="4" xfId="3" applyFont="1" applyBorder="1"/>
    <xf numFmtId="164" fontId="10" fillId="0" borderId="4" xfId="3" applyFont="1" applyBorder="1"/>
    <xf numFmtId="164" fontId="10" fillId="0" borderId="0" xfId="3" applyFont="1"/>
    <xf numFmtId="164" fontId="10" fillId="7" borderId="4" xfId="3" applyFont="1" applyFill="1" applyBorder="1"/>
    <xf numFmtId="164" fontId="16" fillId="7" borderId="4" xfId="3" applyFont="1" applyFill="1" applyBorder="1"/>
    <xf numFmtId="164" fontId="17" fillId="7" borderId="4" xfId="3" applyFont="1" applyFill="1" applyBorder="1"/>
    <xf numFmtId="164" fontId="17" fillId="0" borderId="4" xfId="3" applyFont="1" applyBorder="1"/>
    <xf numFmtId="0" fontId="20" fillId="0" borderId="0" xfId="9" applyFont="1"/>
    <xf numFmtId="0" fontId="20" fillId="0" borderId="0" xfId="9" applyFont="1" applyAlignment="1"/>
    <xf numFmtId="0" fontId="21" fillId="0" borderId="0" xfId="9" applyFont="1"/>
    <xf numFmtId="0" fontId="22" fillId="0" borderId="0" xfId="9" applyFont="1" applyAlignment="1">
      <alignment vertical="top"/>
    </xf>
    <xf numFmtId="0" fontId="20" fillId="0" borderId="3" xfId="9" applyFont="1" applyBorder="1"/>
    <xf numFmtId="20" fontId="20" fillId="0" borderId="0" xfId="9" applyNumberFormat="1" applyFont="1"/>
    <xf numFmtId="20" fontId="23" fillId="8" borderId="0" xfId="9" applyNumberFormat="1" applyFont="1" applyFill="1" applyBorder="1"/>
    <xf numFmtId="0" fontId="20" fillId="8" borderId="0" xfId="9" applyFont="1" applyFill="1" applyBorder="1"/>
    <xf numFmtId="0" fontId="24" fillId="9" borderId="4" xfId="9" applyFont="1" applyFill="1" applyBorder="1"/>
    <xf numFmtId="0" fontId="20" fillId="9" borderId="4" xfId="9" applyFont="1" applyFill="1" applyBorder="1"/>
    <xf numFmtId="0" fontId="20" fillId="9" borderId="4" xfId="9" applyFont="1" applyFill="1" applyBorder="1" applyAlignment="1"/>
    <xf numFmtId="0" fontId="24" fillId="0" borderId="4" xfId="9" applyFont="1" applyBorder="1"/>
    <xf numFmtId="0" fontId="20" fillId="0" borderId="4" xfId="9" applyFont="1" applyBorder="1"/>
    <xf numFmtId="0" fontId="20" fillId="0" borderId="4" xfId="9" applyFont="1" applyBorder="1" applyAlignment="1"/>
    <xf numFmtId="0" fontId="20" fillId="9" borderId="0" xfId="9" applyFont="1" applyFill="1" applyBorder="1"/>
    <xf numFmtId="0" fontId="24" fillId="0" borderId="0" xfId="9" applyFont="1"/>
    <xf numFmtId="0" fontId="24" fillId="10" borderId="4" xfId="9" applyFont="1" applyFill="1" applyBorder="1"/>
    <xf numFmtId="0" fontId="20" fillId="10" borderId="4" xfId="9" applyFont="1" applyFill="1" applyBorder="1"/>
    <xf numFmtId="0" fontId="20" fillId="10" borderId="4" xfId="9" applyFont="1" applyFill="1" applyBorder="1" applyAlignment="1"/>
    <xf numFmtId="0" fontId="20" fillId="10" borderId="3" xfId="9" applyFont="1" applyFill="1" applyBorder="1"/>
    <xf numFmtId="0" fontId="25" fillId="0" borderId="4" xfId="9" applyFont="1" applyBorder="1"/>
    <xf numFmtId="0" fontId="24" fillId="10" borderId="0" xfId="9" applyFont="1" applyFill="1" applyBorder="1"/>
    <xf numFmtId="0" fontId="25" fillId="10" borderId="4" xfId="9" applyFont="1" applyFill="1" applyBorder="1"/>
    <xf numFmtId="0" fontId="25" fillId="9" borderId="4" xfId="9" applyFont="1" applyFill="1" applyBorder="1"/>
    <xf numFmtId="0" fontId="26" fillId="0" borderId="4" xfId="9" applyFont="1" applyBorder="1"/>
    <xf numFmtId="0" fontId="26" fillId="10" borderId="4" xfId="9" applyFont="1" applyFill="1" applyBorder="1"/>
    <xf numFmtId="0" fontId="27" fillId="10" borderId="4" xfId="9" applyFont="1" applyFill="1" applyBorder="1"/>
    <xf numFmtId="0" fontId="27" fillId="0" borderId="4" xfId="9" applyFont="1" applyBorder="1"/>
    <xf numFmtId="20" fontId="0" fillId="0" borderId="1" xfId="0" applyNumberFormat="1" applyBorder="1"/>
    <xf numFmtId="165" fontId="10" fillId="0" borderId="3" xfId="3" applyNumberFormat="1" applyBorder="1"/>
    <xf numFmtId="164" fontId="10" fillId="6" borderId="4" xfId="3" applyFont="1" applyFill="1" applyBorder="1"/>
    <xf numFmtId="20" fontId="20" fillId="0" borderId="3" xfId="9" applyNumberFormat="1" applyFont="1" applyBorder="1"/>
    <xf numFmtId="0" fontId="20" fillId="11" borderId="4" xfId="9" applyFont="1" applyFill="1" applyBorder="1" applyAlignment="1"/>
    <xf numFmtId="0" fontId="28" fillId="9" borderId="0" xfId="9" applyFont="1" applyFill="1"/>
    <xf numFmtId="0" fontId="28" fillId="10" borderId="0" xfId="9" applyFont="1" applyFill="1"/>
    <xf numFmtId="0" fontId="20" fillId="9" borderId="0" xfId="9" applyFont="1" applyFill="1" applyAlignment="1"/>
    <xf numFmtId="0" fontId="0" fillId="0" borderId="2" xfId="0" applyFont="1" applyFill="1" applyBorder="1"/>
    <xf numFmtId="0" fontId="8" fillId="3" borderId="2" xfId="0" applyFont="1" applyFill="1" applyBorder="1"/>
    <xf numFmtId="164" fontId="10" fillId="0" borderId="4" xfId="3" applyFont="1" applyFill="1" applyBorder="1"/>
    <xf numFmtId="164" fontId="17" fillId="6" borderId="4" xfId="3" applyFont="1" applyFill="1" applyBorder="1"/>
    <xf numFmtId="0" fontId="27" fillId="9" borderId="4" xfId="9" applyFont="1" applyFill="1" applyBorder="1"/>
    <xf numFmtId="0" fontId="0" fillId="0" borderId="0" xfId="0" applyFont="1" applyFill="1" applyBorder="1"/>
    <xf numFmtId="164" fontId="10" fillId="0" borderId="0" xfId="3" applyFont="1" applyFill="1" applyBorder="1"/>
    <xf numFmtId="0" fontId="20" fillId="10" borderId="0" xfId="9" applyFont="1" applyFill="1" applyAlignment="1"/>
    <xf numFmtId="0" fontId="20" fillId="10" borderId="0" xfId="9" applyFont="1" applyFill="1"/>
    <xf numFmtId="0" fontId="24" fillId="11" borderId="4" xfId="9" applyFont="1" applyFill="1" applyBorder="1"/>
    <xf numFmtId="0" fontId="20" fillId="11" borderId="4" xfId="9" applyFont="1" applyFill="1" applyBorder="1"/>
    <xf numFmtId="0" fontId="29" fillId="10" borderId="4" xfId="9" applyFont="1" applyFill="1" applyBorder="1"/>
    <xf numFmtId="0" fontId="30" fillId="10" borderId="4" xfId="9" applyFont="1" applyFill="1" applyBorder="1"/>
    <xf numFmtId="0" fontId="24" fillId="11" borderId="0" xfId="9" applyFont="1" applyFill="1" applyBorder="1"/>
    <xf numFmtId="0" fontId="28" fillId="0" borderId="0" xfId="9" applyFont="1" applyAlignment="1"/>
    <xf numFmtId="0" fontId="31" fillId="0" borderId="0" xfId="9" applyFont="1" applyAlignment="1"/>
    <xf numFmtId="0" fontId="32" fillId="0" borderId="0" xfId="9" applyFont="1"/>
    <xf numFmtId="0" fontId="33" fillId="0" borderId="0" xfId="9" applyFont="1"/>
    <xf numFmtId="0" fontId="28" fillId="10" borderId="0" xfId="9" applyFont="1" applyFill="1" applyAlignment="1"/>
    <xf numFmtId="0" fontId="0" fillId="4" borderId="0" xfId="0" applyFont="1" applyFill="1" applyBorder="1"/>
    <xf numFmtId="0" fontId="6" fillId="4" borderId="0" xfId="0" applyFont="1" applyFill="1" applyBorder="1"/>
    <xf numFmtId="0" fontId="8" fillId="4" borderId="0" xfId="0" applyFont="1" applyFill="1" applyBorder="1"/>
    <xf numFmtId="0" fontId="0" fillId="4" borderId="0" xfId="0" applyFill="1" applyBorder="1"/>
    <xf numFmtId="164" fontId="10" fillId="7" borderId="0" xfId="3" applyFont="1" applyFill="1" applyBorder="1"/>
    <xf numFmtId="164" fontId="15" fillId="7" borderId="0" xfId="3" applyFont="1" applyFill="1" applyBorder="1"/>
    <xf numFmtId="164" fontId="17" fillId="7" borderId="0" xfId="3" applyFont="1" applyFill="1" applyBorder="1"/>
    <xf numFmtId="164" fontId="10" fillId="7" borderId="0" xfId="3" applyFill="1" applyBorder="1"/>
    <xf numFmtId="0" fontId="20" fillId="10" borderId="0" xfId="9" applyFont="1" applyFill="1" applyBorder="1" applyAlignment="1"/>
    <xf numFmtId="0" fontId="20" fillId="10" borderId="0" xfId="9" applyFont="1" applyFill="1" applyBorder="1"/>
    <xf numFmtId="0" fontId="25" fillId="10" borderId="0" xfId="9" applyFont="1" applyFill="1" applyBorder="1"/>
    <xf numFmtId="0" fontId="27" fillId="10" borderId="0" xfId="9" applyFont="1" applyFill="1" applyBorder="1"/>
    <xf numFmtId="0" fontId="20" fillId="0" borderId="0" xfId="9"/>
    <xf numFmtId="165" fontId="10" fillId="0" borderId="0" xfId="3" applyNumberFormat="1" applyFill="1" applyBorder="1"/>
    <xf numFmtId="46" fontId="0" fillId="0" borderId="0" xfId="0" applyNumberFormat="1" applyBorder="1"/>
    <xf numFmtId="164" fontId="34" fillId="0" borderId="4" xfId="3" applyFont="1" applyBorder="1"/>
    <xf numFmtId="0" fontId="35" fillId="9" borderId="4" xfId="9" applyFont="1" applyFill="1" applyBorder="1"/>
    <xf numFmtId="0" fontId="35" fillId="0" borderId="4" xfId="9" applyFont="1" applyBorder="1" applyAlignment="1"/>
    <xf numFmtId="0" fontId="35" fillId="0" borderId="4" xfId="9" applyFont="1" applyBorder="1"/>
    <xf numFmtId="0" fontId="35" fillId="0" borderId="0" xfId="9" applyFont="1"/>
    <xf numFmtId="0" fontId="35" fillId="10" borderId="0" xfId="9" applyFont="1" applyFill="1" applyBorder="1" applyAlignment="1"/>
    <xf numFmtId="0" fontId="35" fillId="10" borderId="4" xfId="9" applyFont="1" applyFill="1" applyBorder="1"/>
    <xf numFmtId="0" fontId="35" fillId="10" borderId="0" xfId="9" applyFont="1" applyFill="1" applyBorder="1"/>
    <xf numFmtId="0" fontId="35" fillId="9" borderId="4" xfId="9" applyFont="1" applyFill="1" applyBorder="1" applyAlignment="1"/>
    <xf numFmtId="0" fontId="3" fillId="0" borderId="0" xfId="0" applyFont="1" applyFill="1"/>
    <xf numFmtId="164" fontId="11" fillId="0" borderId="0" xfId="3" applyFont="1" applyFill="1"/>
    <xf numFmtId="167" fontId="4" fillId="0" borderId="0" xfId="1" applyNumberFormat="1" applyAlignment="1" applyProtection="1"/>
    <xf numFmtId="167" fontId="0" fillId="0" borderId="0" xfId="0" applyNumberFormat="1"/>
    <xf numFmtId="168" fontId="12" fillId="0" borderId="0" xfId="4" applyNumberFormat="1" applyFill="1" applyBorder="1" applyAlignment="1" applyProtection="1"/>
    <xf numFmtId="168" fontId="10" fillId="0" borderId="0" xfId="3" applyNumberFormat="1"/>
    <xf numFmtId="20" fontId="22" fillId="0" borderId="0" xfId="9" applyNumberFormat="1" applyFont="1" applyAlignment="1">
      <alignment vertical="top"/>
    </xf>
    <xf numFmtId="0" fontId="0" fillId="0" borderId="1" xfId="0" applyFont="1" applyBorder="1"/>
    <xf numFmtId="20" fontId="0" fillId="0" borderId="0" xfId="0" applyNumberFormat="1" applyFont="1" applyBorder="1"/>
    <xf numFmtId="164" fontId="10" fillId="0" borderId="3" xfId="3" applyFont="1" applyBorder="1"/>
    <xf numFmtId="165" fontId="10" fillId="0" borderId="0" xfId="3" applyNumberFormat="1" applyFont="1" applyBorder="1"/>
    <xf numFmtId="0" fontId="25" fillId="0" borderId="4" xfId="9" applyFont="1" applyBorder="1" applyAlignment="1"/>
    <xf numFmtId="0" fontId="4" fillId="0" borderId="0" xfId="1" applyFont="1" applyAlignment="1" applyProtection="1"/>
    <xf numFmtId="0" fontId="1" fillId="0" borderId="0" xfId="0" applyFont="1"/>
    <xf numFmtId="0" fontId="1" fillId="0" borderId="1" xfId="0" applyFont="1" applyBorder="1"/>
    <xf numFmtId="20" fontId="1" fillId="0" borderId="0" xfId="0" applyNumberFormat="1" applyFont="1" applyBorder="1"/>
    <xf numFmtId="0" fontId="1" fillId="3" borderId="2" xfId="0" applyFont="1" applyFill="1" applyBorder="1"/>
    <xf numFmtId="0" fontId="1" fillId="0" borderId="2" xfId="0" applyFont="1" applyBorder="1"/>
    <xf numFmtId="0" fontId="1" fillId="4" borderId="2" xfId="0" applyFont="1" applyFill="1" applyBorder="1"/>
    <xf numFmtId="164" fontId="12" fillId="0" borderId="0" xfId="4" applyFont="1" applyFill="1" applyBorder="1" applyAlignment="1" applyProtection="1"/>
    <xf numFmtId="0" fontId="36" fillId="10" borderId="4" xfId="9" applyFont="1" applyFill="1" applyBorder="1"/>
  </cellXfs>
  <cellStyles count="10">
    <cellStyle name="Excel Built-in Hyperlink" xfId="4"/>
    <cellStyle name="Excel Built-in Normal" xfId="3"/>
    <cellStyle name="Heading" xfId="5"/>
    <cellStyle name="Heading1" xfId="6"/>
    <cellStyle name="Hyperlink" xfId="1" builtinId="8"/>
    <cellStyle name="Normal" xfId="0" builtinId="0"/>
    <cellStyle name="Normal 2" xfId="2"/>
    <cellStyle name="Normal 3" xfId="9"/>
    <cellStyle name="Result" xfId="7"/>
    <cellStyle name="Result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styles" Target="style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sharedStrings" Target="sharedStrings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calcChain" Target="calcChain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rchive.org/details/ChevLocalNewsJuly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archive.org/details/ChevLocalNewsJuly24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Aug13FoxComputerAd" TargetMode="Externa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aturdaySportsUpdateDecember12012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https://archive.org/details/2010_0920SistersAreaPowerOutage" TargetMode="Externa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2010_0920SistersAreaPowerOutage" TargetMode="Externa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archive.org/details/ChevLocalNewsJuly24" TargetMode="Externa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1110KbndNewsWarmSpringsFireUpdate" TargetMode="Externa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1110Kbnd8pmFireUpdateRoosterRockFire" TargetMode="Externa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1110KbndRadioNewsLowerDeschutesFireComplex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https://archive.org/details/1110KbndRadioNewsFire10amReport" TargetMode="Externa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ChevLocalNewsJuly24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1110KbndRadioNewsFire10amReport" TargetMode="Externa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https://archive.org/details/1110KbndTakeFive5-31-12FireSeasonPreview" TargetMode="Externa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https://archive.org/details/KbndMoringNews" TargetMode="Externa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KbndMoringNews" TargetMode="Externa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https://archive.org/details/Kbnd500News" TargetMode="Externa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Kbnd500News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archive.org/details/ChevLocalNewsJuly31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https://archive.org/details/KbndNews02-04-11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https://archive.org/details/KbndNews02-04-11" TargetMode="Externa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KbndNews02-04-11" TargetMode="Externa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https://archive.org/details/2010_0826KbndNoonNews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https://archive.org/details/2010_0826KbndNoonNews" TargetMode="Externa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2010_0826KbndNoonNews" TargetMode="Externa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archive.org/details/ChevLocalNewsJuly31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KbndNews02-07-11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https://archive.org/details/NoonNews-KchaRadio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https://archive.org/details/NoonNews-KchaRadio" TargetMode="Externa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NoonNews-KchaRadio" TargetMode="Externa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LumberjackNewsRadioDec32014" TargetMode="Externa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MothersDayInShelbyCountyAsFloodWatersRiseOfficialsEvacuate" TargetMode="Externa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ChevLocalNewsJuly31" TargetMode="Externa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MothersDayInShelbyCountyAsFloodWatersRiseOfficialsEvacuate" TargetMode="Externa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UrgentCallHelpLorenzoKomboaErvinInTennesseeAsMissippiFloodWaters" TargetMode="Externa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ESJapan1" TargetMode="Externa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Insight_100714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archive.org/details/ChevLocalNewsAugust7" TargetMode="Externa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ApisonTornadoPart2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hyperlink" Target="https://archive.org/details/ApisonTornadoPart2" TargetMode="Externa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ApisonTornadoPart2" TargetMode="Externa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VolunteerEmergencyResponders" TargetMode="Externa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Blackout2003TorontoRadioRecordings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archive.org/details/ChevLocalNewsAugust7" TargetMode="Externa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Blackout2003TorontoRadioRecordings" TargetMode="Externa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Blackout2003TorontoRadioRecordings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hyperlink" Target="https://archive.org/details/Blackout2003TorontoRadioRecordings" TargetMode="Externa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Blackout2003TorontoRadioRecordings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hyperlink" Target="https://archive.org/details/HurricaneIreneDelawaresPerspective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hyperlink" Target="https://archive.org/details/HurricaneIreneDelawaresPerspective" TargetMode="Externa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HurricaneIreneDelawaresPerspective" TargetMode="Externa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HurricaneIreneDelawaresPerspective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hyperlink" Target="https://archive.org/details/HurricaneIreneDelawaresPerspective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ChevLocalNewsAugust7" TargetMode="Externa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HurricaneIreneDelawaresPerspective" TargetMode="Externa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FallSevereWeather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NiuShootingsFeb15th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https://archive.org/details/NiuShootingsFeb15th" TargetMode="Externa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NiuShootingsFeb15th" TargetMode="Externa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95WIILROCKNIUShootingscalls" TargetMode="Externa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BuildingBridgesNewYorkersProtestRacistPoliceKillings" TargetMode="Externa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hyperlink" Target="https://archive.org/details/BreakingNews_20150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rchive.org/details/ChevLocalNewsJuly3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9.bin"/><Relationship Id="rId1" Type="http://schemas.openxmlformats.org/officeDocument/2006/relationships/hyperlink" Target="https://archive.org/details/BreakingNews_201502" TargetMode="Externa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BreakingNews_201502" TargetMode="Externa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WisconsinTibetanRadioDec8-BreakingNewsfromTibet" TargetMode="Externa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wineFluParanoia" TargetMode="Externa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ChevLocalNewsAug.14" TargetMode="Externa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wineFluInIreland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https://archive.org/details/SwineFluEpidemicHelpLineRecordings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hyperlink" Target="https://archive.org/details/SwineFluEpidemicHelpLineRecordings" TargetMode="Externa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wineFluEpidemicHelpLineRecordings" TargetMode="Externa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wineFluEpidemicHelpLineRecordings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7.bin"/><Relationship Id="rId1" Type="http://schemas.openxmlformats.org/officeDocument/2006/relationships/hyperlink" Target="https://archive.org/details/SwineFluEpidemicHelpLineRecordings" TargetMode="Externa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wineFluEpidemicHelpLineRecordings" TargetMode="Externa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wineFluPitch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archive.org/details/Scotinterveiw" TargetMode="Externa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911-aSpiritualEmergency" TargetMode="Externa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GoodNewsRadio4" TargetMode="Externa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DistrictPollingLocationDisaster" TargetMode="Externa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archive.org/details/Scotinterveiw" TargetMode="External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WtdyReporterBarredFromRomneyEvent_846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6.bin"/><Relationship Id="rId1" Type="http://schemas.openxmlformats.org/officeDocument/2006/relationships/hyperlink" Target="https://archive.org/details/ColoradoWildfire-08-16-12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7.bin"/><Relationship Id="rId1" Type="http://schemas.openxmlformats.org/officeDocument/2006/relationships/hyperlink" Target="https://archive.org/details/ColoradoWildfire-08-16-12" TargetMode="External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ColoradoWildfire-08-16-12" TargetMode="External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tth_120517" TargetMode="External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cotinterveiw" TargetMode="Externa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4thWatchWithJustenFaullBreakingNewsUpdateEBOLAPandemicHoax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https://archive.org/details/ESGlobalHeat" TargetMode="External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ESGlobalHeat" TargetMode="External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https://archive.org/details/SpaceCoastRadioNews08312013_20130831" TargetMode="External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https://archive.org/details/SpaceCoastRadioNews08312013_20130831" TargetMode="External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312013_20130831" TargetMode="Externa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032013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archive.org/details/2ndWeekendNewscastJuly292012%20(2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082013" TargetMode="Externa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162013" TargetMode="External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https://archive.org/details/SpaceCoastRadioNews09052013" TargetMode="External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https://archive.org/details/SpaceCoastRadioNews09052013" TargetMode="External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052013" TargetMode="External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https://archive.org/details/SpaceCoastRadioNews09122013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archive.org/details/2ndWeekendNewscastJuly292012%20(2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https://archive.org/details/SpaceCoastRadioNews09122013" TargetMode="External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122013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https://archive.org/details/SpaceCoastRadioNEWS07252013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https://archive.org/details/SpaceCoastRadioNEWS07252013" TargetMode="Externa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252013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https://archive.org/details/SpaceCoastRadioNEWS07272013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https://archive.org/details/SpaceCoastRadioNEWS07272013" TargetMode="External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272013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https://archive.org/details/SpaceCoastRadioNews09072013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https://archive.org/details/SpaceCoastRadioNews09072013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2ndWeekendNewscastJuly292012%20(2" TargetMode="External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072013" TargetMode="External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152013" TargetMode="External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062013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https://archive.org/details/SpaceCoastRadioNews09062013" TargetMode="Externa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062013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https://archive.org/details/SpaceCoastRadioNEWS08012013" TargetMode="External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https://archive.org/details/SpaceCoastRadioNEWS08012013" TargetMode="External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012013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https://archive.org/details/SpaceCoastRadioNEWS07242013" TargetMode="External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https://archive.org/details/SpaceCoastRadioNEWS07242013" TargetMode="External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242013" TargetMode="External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https://archive.org/details/SpaceCoastRadioNEWS08062013" TargetMode="External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https://archive.org/details/SpaceCoastRadioNEWS08062013" TargetMode="External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062013" TargetMode="External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302013" TargetMode="External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https://archive.org/details/SpaceCoastRadioNEWS07312013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https://archive.org/details/SpaceCoastRadioNEWS07312013" TargetMode="External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312013" TargetMode="Externa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172013" TargetMode="External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242013" TargetMode="External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https://archive.org/details/SpaceCoastRadioNews08242013" TargetMode="External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242013" TargetMode="External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ChevLocalNewsJuly3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eptember2ndSundayMorningNews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292013" TargetMode="External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112013" TargetMode="External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162013" TargetMode="External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182013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https://archive.org/details/SpaceCoastRadioNews09092013" TargetMode="External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https://archive.org/details/SpaceCoastRadioNews09092013" TargetMode="External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092013" TargetMode="External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212013" TargetMode="External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https://archive.org/details/SpaceCoastRadioNEWS07222013" TargetMode="External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222013" TargetMode="External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https://archive.org/details/SpaceCoastRadioNews09192013" TargetMode="External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hyperlink" Target="https://archive.org/details/SpaceCoastRadioNews09192013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undayMorningNewsSeptember92012" TargetMode="External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192013" TargetMode="External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https://archive.org/details/SpaceCoastRadioNEWS07192013" TargetMode="External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192013" TargetMode="External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262013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archive.org/details/SundayMorningNewsSeptember162012" TargetMode="External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162013" TargetMode="External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252013" TargetMode="External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102013" TargetMode="External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https://archive.org/details/SpaceCoastRadioNews09152013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152013" TargetMode="External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212013" TargetMode="External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272013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https://archive.org/details/SpaceCoastRadioNEWS07232013" TargetMode="External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undayMorningNewsSeptember162012" TargetMode="External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232013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https://archive.org/details/SpaceCoastRadioNEWS08072013" TargetMode="External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072013" TargetMode="External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022013" TargetMode="External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202013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archive.org/details/SundayMorningNewsSeptember232012" TargetMode="External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132013" TargetMode="External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182013" TargetMode="External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012013" TargetMode="External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https://archive.org/details/SpaceCoastRadioNEWS07172013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archive.org/details/SundayMorningNewsSeptember232012" TargetMode="External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172013" TargetMode="External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202013" TargetMode="External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232013" TargetMode="External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undayMorningNewsSeptember232012" TargetMode="External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122013" TargetMode="External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082013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https://archive.org/details/SpaceCoastRadioNEWS08152013" TargetMode="External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152013" TargetMode="External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7302013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rchive.org/details/ChevLocalNewsJuly10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archive.org/details/LocalNewsUpdateSeptember302012" TargetMode="External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4.bin"/><Relationship Id="rId1" Type="http://schemas.openxmlformats.org/officeDocument/2006/relationships/hyperlink" Target="https://archive.org/details/SpaceCoastRadioNEWS08142013" TargetMode="External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142013" TargetMode="External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182013" TargetMode="External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282013" TargetMode="External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0.bin"/><Relationship Id="rId1" Type="http://schemas.openxmlformats.org/officeDocument/2006/relationships/hyperlink" Target="https://archive.org/details/SpaceCoastRadioNEWS08132013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archive.org/details/LocalNewsUpdateSeptember302012" TargetMode="External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132013" TargetMode="External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092013" TargetMode="External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4.bin"/><Relationship Id="rId1" Type="http://schemas.openxmlformats.org/officeDocument/2006/relationships/hyperlink" Target="https://archive.org/details/SpaceCoastRadioNEWS08112013" TargetMode="External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112013" TargetMode="External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LocalNewsUpdateSeptember302012" TargetMode="External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8042013" TargetMode="External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paceCoastRadioNews09022013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LocalNewsUpdateOctober72012" TargetMode="Externa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LocalNewsUpdateoctober142012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archive.org/details/SundayMorningNewsOctober212012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rchive.org/details/ChevLocalNewsJuly10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archive.org/details/SundayMorningNewsOctober212012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undayMorningNewsOctober21201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LocalNewsUpdateOctober282012" TargetMode="Externa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LocalNewsUpdateNovember42012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ChevLocalNewsJuly10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LocalNewsUpdateNovember182012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LocalNewsUpdateNovember252012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s://archive.org/details/5PmNewscastNovember262012" TargetMode="Externa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5PmNewscastNovember262012" TargetMode="Externa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AfternoonNewsDecember12012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rchive.org/details/ChevLocalNewsJuly17" TargetMode="Externa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SundayMorningNewsFebruary102013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s://archive.org/details/12pmnewsfeb152013" TargetMode="Externa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12pmnewsfeb152013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s://archive.org/details/3pmnewsfeb182013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https://archive.org/details/3pmnewsfeb182013" TargetMode="Externa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3pmnewsfeb182013" TargetMode="Externa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archive.org/details/ChevLocalNewsJuly17" TargetMode="Externa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12pmnewsfeb192013" TargetMode="Externa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8amnews3272013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https://archive.org/details/8amnews3272013" TargetMode="Externa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8amnews3272013" TargetMode="Externa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7amnews3292013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https://archive.org/details/6AMNewsAug122013" TargetMode="Externa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ChevLocalNewsJuly17" TargetMode="Externa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6AMNewsAug122013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https://archive.org/details/NEWS81113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https://archive.org/details/NEWS81113" TargetMode="Externa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NEWS81113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https://archive.org/details/NationalNewsUpdateNovember42012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https://archive.org/details/NationalNewsUpdateNovember42012" TargetMode="Externa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NationalNewsUpdateNovember42012" TargetMode="Externa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hyperlink" Target="https://archive.org/details/TCIH82920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33"/>
  <sheetViews>
    <sheetView zoomScale="80" zoomScaleNormal="80" workbookViewId="0">
      <selection activeCell="A3" sqref="A3"/>
    </sheetView>
  </sheetViews>
  <sheetFormatPr defaultColWidth="8.83984375" defaultRowHeight="14.4"/>
  <cols>
    <col min="1" max="1" width="60" customWidth="1"/>
    <col min="3" max="3" width="12" customWidth="1"/>
    <col min="4" max="4" width="14.41796875" customWidth="1"/>
    <col min="5" max="5" width="15" customWidth="1"/>
    <col min="6" max="6" width="19.15625" customWidth="1"/>
    <col min="7" max="7" width="18.68359375" customWidth="1"/>
    <col min="8" max="8" width="18.578125" customWidth="1"/>
    <col min="9" max="9" width="14.26171875" customWidth="1"/>
    <col min="12" max="12" width="13.15625" customWidth="1"/>
  </cols>
  <sheetData>
    <row r="1" spans="1:32">
      <c r="A1" t="s">
        <v>0</v>
      </c>
    </row>
    <row r="2" spans="1:32">
      <c r="A2" s="1" t="s">
        <v>1</v>
      </c>
    </row>
    <row r="3" spans="1:32">
      <c r="A3" s="2" t="s">
        <v>2</v>
      </c>
    </row>
    <row r="4" spans="1:32" s="3" customFormat="1">
      <c r="A4" s="3" t="s">
        <v>3</v>
      </c>
      <c r="B4" s="4">
        <v>0</v>
      </c>
      <c r="C4" s="4">
        <v>4.8611111111111112E-3</v>
      </c>
      <c r="D4" s="4">
        <v>4.1666666666666664E-2</v>
      </c>
      <c r="E4" s="4">
        <v>7.7083333333333337E-2</v>
      </c>
      <c r="F4" s="4">
        <v>0.10486111111111111</v>
      </c>
      <c r="G4" s="4">
        <v>0.13472222222222222</v>
      </c>
      <c r="H4" s="4">
        <v>0.19097222222222221</v>
      </c>
      <c r="I4" s="4">
        <v>0.21944444444444444</v>
      </c>
      <c r="J4" s="4">
        <v>0.24236111111111111</v>
      </c>
      <c r="K4" s="4">
        <v>0.26527777777777778</v>
      </c>
      <c r="L4" s="4">
        <v>0.29444444444444445</v>
      </c>
      <c r="M4" s="4">
        <v>0.31944444444444448</v>
      </c>
      <c r="N4" s="4">
        <v>0.34930555555555554</v>
      </c>
      <c r="O4" s="5">
        <v>0.37638888888888888</v>
      </c>
      <c r="P4" s="4">
        <v>0.39166666666666666</v>
      </c>
      <c r="Q4" s="4">
        <v>0.39930555555555558</v>
      </c>
      <c r="R4" s="4">
        <v>0.40347222222222223</v>
      </c>
      <c r="S4" s="4">
        <v>0.40902777777777777</v>
      </c>
      <c r="T4" s="4">
        <v>0.41180555555555554</v>
      </c>
      <c r="U4" s="4"/>
      <c r="V4" s="4"/>
      <c r="W4" s="4"/>
      <c r="X4" s="6"/>
      <c r="Y4" s="6"/>
      <c r="Z4" s="6"/>
      <c r="AA4" s="6"/>
      <c r="AB4" s="6"/>
      <c r="AC4" s="6"/>
      <c r="AD4" s="6"/>
      <c r="AE4" s="6"/>
      <c r="AF4" s="6"/>
    </row>
    <row r="5" spans="1:32">
      <c r="B5" t="s">
        <v>4</v>
      </c>
      <c r="C5" t="s">
        <v>5</v>
      </c>
      <c r="D5" t="s">
        <v>6</v>
      </c>
      <c r="E5" t="s">
        <v>7</v>
      </c>
      <c r="F5" t="s">
        <v>8</v>
      </c>
      <c r="G5" t="s">
        <v>9</v>
      </c>
      <c r="H5" t="s">
        <v>10</v>
      </c>
      <c r="I5" t="s">
        <v>11</v>
      </c>
      <c r="J5" t="s">
        <v>12</v>
      </c>
      <c r="K5" t="s">
        <v>13</v>
      </c>
      <c r="L5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X5" s="7"/>
      <c r="Y5" s="7"/>
      <c r="Z5" s="7"/>
      <c r="AA5" s="7"/>
      <c r="AB5" s="7"/>
      <c r="AC5" s="7"/>
      <c r="AE5" s="7"/>
      <c r="AF5" s="7"/>
    </row>
    <row r="6" spans="1:32" ht="15.3">
      <c r="A6" s="8" t="s">
        <v>23</v>
      </c>
      <c r="B6" s="9"/>
      <c r="C6" s="9"/>
      <c r="D6" s="9"/>
      <c r="E6" s="9">
        <v>1</v>
      </c>
      <c r="F6" s="9">
        <v>2</v>
      </c>
      <c r="G6" s="9">
        <v>1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10"/>
      <c r="W6" s="10"/>
      <c r="X6" s="8" t="s">
        <v>23</v>
      </c>
      <c r="Y6" s="10"/>
      <c r="Z6" s="10"/>
      <c r="AA6" s="10"/>
      <c r="AB6" s="10"/>
      <c r="AC6" s="10"/>
      <c r="AD6" s="10"/>
      <c r="AE6" s="10"/>
    </row>
    <row r="7" spans="1:32" ht="15.3">
      <c r="A7" s="11" t="s">
        <v>24</v>
      </c>
      <c r="B7" s="12"/>
      <c r="C7" s="12">
        <v>2</v>
      </c>
      <c r="D7" s="12">
        <v>1</v>
      </c>
      <c r="E7" s="12"/>
      <c r="F7" s="12"/>
      <c r="G7" s="12"/>
      <c r="H7" s="12">
        <v>2</v>
      </c>
      <c r="I7" s="12">
        <v>2</v>
      </c>
      <c r="J7" s="12">
        <v>2</v>
      </c>
      <c r="K7" s="12">
        <v>1</v>
      </c>
      <c r="L7" s="12">
        <v>2</v>
      </c>
      <c r="M7" s="12"/>
      <c r="N7" s="12">
        <v>2</v>
      </c>
      <c r="O7" s="12">
        <v>2</v>
      </c>
      <c r="P7" s="12">
        <v>2</v>
      </c>
      <c r="Q7" s="12">
        <v>2</v>
      </c>
      <c r="R7" s="12">
        <v>2</v>
      </c>
      <c r="S7" s="12">
        <v>2</v>
      </c>
      <c r="T7" s="12"/>
      <c r="U7" s="13"/>
      <c r="W7" s="13"/>
      <c r="X7" s="11" t="s">
        <v>24</v>
      </c>
      <c r="Y7" s="13"/>
      <c r="Z7" s="13"/>
      <c r="AA7" s="13"/>
      <c r="AB7" s="13"/>
      <c r="AC7" s="13"/>
      <c r="AD7" s="13"/>
      <c r="AE7" s="13"/>
    </row>
    <row r="8" spans="1:32" s="14" customFormat="1" ht="15.3">
      <c r="A8" s="8" t="s">
        <v>25</v>
      </c>
      <c r="B8" s="9"/>
      <c r="C8" s="9"/>
      <c r="D8" s="9"/>
      <c r="E8" s="9">
        <v>1</v>
      </c>
      <c r="F8" s="9">
        <v>2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W8" s="10"/>
      <c r="X8" s="8" t="s">
        <v>25</v>
      </c>
      <c r="Y8" s="10"/>
      <c r="Z8" s="10"/>
      <c r="AA8" s="10"/>
      <c r="AB8" s="10"/>
      <c r="AC8" s="10"/>
      <c r="AD8" s="10"/>
      <c r="AE8" s="10"/>
    </row>
    <row r="9" spans="1:32" ht="15.3">
      <c r="A9" s="11" t="s">
        <v>26</v>
      </c>
      <c r="B9" s="12"/>
      <c r="C9" s="12">
        <v>2</v>
      </c>
      <c r="D9" s="12"/>
      <c r="E9" s="12"/>
      <c r="F9" s="12"/>
      <c r="G9" s="12"/>
      <c r="H9" s="12">
        <v>2</v>
      </c>
      <c r="I9" s="12">
        <v>2</v>
      </c>
      <c r="J9" s="12">
        <v>2</v>
      </c>
      <c r="K9" s="12"/>
      <c r="L9" s="12">
        <v>1</v>
      </c>
      <c r="M9" s="12">
        <v>1</v>
      </c>
      <c r="N9" s="12"/>
      <c r="O9" s="12"/>
      <c r="P9" s="12"/>
      <c r="Q9" s="12"/>
      <c r="R9" s="12"/>
      <c r="S9" s="12"/>
      <c r="T9" s="12"/>
      <c r="U9" s="13"/>
      <c r="W9" s="13"/>
      <c r="X9" s="11" t="s">
        <v>26</v>
      </c>
      <c r="Y9" s="13"/>
      <c r="Z9" s="13"/>
      <c r="AA9" s="13"/>
      <c r="AB9" s="13"/>
      <c r="AC9" s="13"/>
      <c r="AD9" s="13"/>
      <c r="AE9" s="13"/>
    </row>
    <row r="10" spans="1:32" s="14" customFormat="1" ht="15.3">
      <c r="A10" s="8" t="s">
        <v>27</v>
      </c>
      <c r="B10" s="9"/>
      <c r="C10" s="9"/>
      <c r="D10" s="9"/>
      <c r="E10" s="9">
        <v>2</v>
      </c>
      <c r="F10" s="9"/>
      <c r="G10" s="9">
        <v>1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10"/>
      <c r="W10" s="10"/>
      <c r="X10" s="8" t="s">
        <v>27</v>
      </c>
      <c r="Y10" s="10"/>
      <c r="Z10" s="10"/>
      <c r="AA10" s="10"/>
      <c r="AB10" s="10"/>
      <c r="AC10" s="10"/>
      <c r="AD10" s="10"/>
      <c r="AE10" s="10"/>
    </row>
    <row r="11" spans="1:32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W11" s="13"/>
      <c r="X11" s="15"/>
      <c r="Y11" s="13"/>
      <c r="Z11" s="13"/>
      <c r="AA11" s="13"/>
      <c r="AB11" s="13"/>
      <c r="AC11" s="13"/>
      <c r="AD11" s="13"/>
      <c r="AE11" s="13"/>
    </row>
    <row r="12" spans="1:32" ht="15.3">
      <c r="A12" s="16" t="s">
        <v>28</v>
      </c>
      <c r="B12" s="17">
        <v>2</v>
      </c>
      <c r="C12" s="17">
        <v>1</v>
      </c>
      <c r="D12" s="17">
        <v>2</v>
      </c>
      <c r="E12" s="17">
        <v>1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>
        <v>2</v>
      </c>
      <c r="L12" s="17">
        <v>2</v>
      </c>
      <c r="M12" s="17"/>
      <c r="N12" s="17">
        <v>2</v>
      </c>
      <c r="O12" s="17">
        <v>2</v>
      </c>
      <c r="P12" s="17">
        <v>2</v>
      </c>
      <c r="Q12" s="17">
        <v>2</v>
      </c>
      <c r="R12" s="17">
        <v>2</v>
      </c>
      <c r="S12" s="17">
        <v>2</v>
      </c>
      <c r="T12" s="17">
        <v>2</v>
      </c>
      <c r="X12" s="16" t="s">
        <v>28</v>
      </c>
    </row>
    <row r="13" spans="1:32" s="20" customFormat="1" ht="15.3">
      <c r="A13" s="11" t="s">
        <v>29</v>
      </c>
      <c r="B13" s="18"/>
      <c r="C13" s="18">
        <v>2</v>
      </c>
      <c r="D13" s="18"/>
      <c r="E13" s="18"/>
      <c r="F13" s="18"/>
      <c r="G13" s="18">
        <v>1</v>
      </c>
      <c r="H13" s="18"/>
      <c r="I13" s="18">
        <v>2</v>
      </c>
      <c r="J13" s="18">
        <v>1</v>
      </c>
      <c r="K13" s="18"/>
      <c r="L13" s="18"/>
      <c r="M13" s="18">
        <v>2</v>
      </c>
      <c r="N13" s="18"/>
      <c r="O13" s="18"/>
      <c r="P13" s="18"/>
      <c r="Q13" s="18"/>
      <c r="R13" s="18"/>
      <c r="S13" s="18"/>
      <c r="T13" s="18"/>
      <c r="U13" s="19"/>
      <c r="W13" s="19"/>
      <c r="X13" s="11" t="s">
        <v>29</v>
      </c>
      <c r="Y13" s="19"/>
      <c r="Z13" s="19"/>
      <c r="AA13" s="19"/>
      <c r="AB13" s="19"/>
      <c r="AC13" s="19"/>
      <c r="AD13" s="19"/>
      <c r="AE13" s="19"/>
    </row>
    <row r="14" spans="1:32" ht="15.3">
      <c r="A14" s="16" t="s">
        <v>30</v>
      </c>
      <c r="B14" s="12"/>
      <c r="C14" s="12">
        <v>1</v>
      </c>
      <c r="D14" s="12">
        <v>1</v>
      </c>
      <c r="E14" s="12">
        <v>2</v>
      </c>
      <c r="F14" s="12">
        <v>2</v>
      </c>
      <c r="G14" s="12">
        <v>1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21"/>
      <c r="W14" s="13"/>
      <c r="X14" s="16" t="s">
        <v>30</v>
      </c>
      <c r="Y14" s="13"/>
      <c r="Z14" s="13"/>
      <c r="AA14" s="13"/>
      <c r="AB14" s="13"/>
      <c r="AC14" s="13"/>
      <c r="AD14" s="13"/>
      <c r="AE14" s="13"/>
    </row>
    <row r="15" spans="1:32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>
        <v>2</v>
      </c>
      <c r="J15" s="18"/>
      <c r="K15" s="18">
        <v>1</v>
      </c>
      <c r="L15" s="18"/>
      <c r="M15" s="18"/>
      <c r="N15" s="18">
        <v>1</v>
      </c>
      <c r="O15" s="18">
        <v>2</v>
      </c>
      <c r="P15" s="18">
        <v>2</v>
      </c>
      <c r="Q15" s="18">
        <v>2</v>
      </c>
      <c r="R15" s="18">
        <v>2</v>
      </c>
      <c r="S15" s="18">
        <v>2</v>
      </c>
      <c r="T15" s="18"/>
      <c r="U15" s="23"/>
      <c r="W15" s="19"/>
      <c r="X15" s="22" t="s">
        <v>31</v>
      </c>
      <c r="Y15" s="19"/>
      <c r="Z15" s="19"/>
      <c r="AA15" s="19"/>
      <c r="AB15" s="19"/>
      <c r="AC15" s="19"/>
      <c r="AD15" s="19"/>
      <c r="AE15" s="19"/>
    </row>
    <row r="16" spans="1:32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X16" s="15"/>
    </row>
    <row r="17" spans="1:32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9">
        <v>2</v>
      </c>
      <c r="N17" s="9">
        <v>2</v>
      </c>
      <c r="O17" s="9">
        <v>2</v>
      </c>
      <c r="P17" s="9">
        <v>2</v>
      </c>
      <c r="Q17" s="9">
        <v>2</v>
      </c>
      <c r="R17" s="9">
        <v>2</v>
      </c>
      <c r="S17" s="9">
        <v>2</v>
      </c>
      <c r="T17" s="9">
        <v>2</v>
      </c>
      <c r="U17" s="10"/>
      <c r="W17" s="10"/>
      <c r="X17" s="8" t="s">
        <v>32</v>
      </c>
      <c r="Y17" s="10"/>
      <c r="Z17" s="10"/>
      <c r="AA17" s="10"/>
      <c r="AB17" s="10"/>
      <c r="AC17" s="10"/>
      <c r="AD17" s="10"/>
      <c r="AE17" s="10"/>
    </row>
    <row r="18" spans="1:32" ht="15.3">
      <c r="A18" s="11" t="s">
        <v>33</v>
      </c>
      <c r="B18" s="12"/>
      <c r="C18" s="12"/>
      <c r="D18" s="12"/>
      <c r="E18" s="12">
        <v>1</v>
      </c>
      <c r="F18" s="12">
        <v>2</v>
      </c>
      <c r="G18" s="12"/>
      <c r="H18" s="12"/>
      <c r="I18" s="12"/>
      <c r="J18" s="12"/>
      <c r="K18" s="12"/>
      <c r="L18" s="12"/>
      <c r="M18" s="12">
        <v>1</v>
      </c>
      <c r="N18" s="12"/>
      <c r="O18" s="12"/>
      <c r="P18" s="12"/>
      <c r="Q18" s="12"/>
      <c r="R18" s="12"/>
      <c r="S18" s="12"/>
      <c r="T18" s="12"/>
      <c r="U18" s="21"/>
      <c r="W18" s="13"/>
      <c r="X18" s="11" t="s">
        <v>33</v>
      </c>
      <c r="Y18" s="13"/>
      <c r="Z18" s="13"/>
      <c r="AA18" s="13"/>
      <c r="AB18" s="13"/>
      <c r="AC18" s="13"/>
      <c r="AD18" s="13"/>
      <c r="AE18" s="13"/>
    </row>
    <row r="19" spans="1:32" s="14" customFormat="1" ht="15.3">
      <c r="A19" s="8" t="s">
        <v>34</v>
      </c>
      <c r="B19" s="9"/>
      <c r="C19" s="9"/>
      <c r="D19" s="9">
        <v>2</v>
      </c>
      <c r="E19" s="9"/>
      <c r="F19" s="9">
        <v>1</v>
      </c>
      <c r="G19" s="9">
        <v>2</v>
      </c>
      <c r="H19" s="9">
        <v>2</v>
      </c>
      <c r="I19" s="9">
        <v>2</v>
      </c>
      <c r="J19" s="9">
        <v>2</v>
      </c>
      <c r="K19" s="9">
        <v>1</v>
      </c>
      <c r="L19" s="9">
        <v>1</v>
      </c>
      <c r="M19" s="9">
        <v>1</v>
      </c>
      <c r="N19" s="9"/>
      <c r="O19" s="9"/>
      <c r="P19" s="9"/>
      <c r="Q19" s="9"/>
      <c r="R19" s="9"/>
      <c r="S19" s="9"/>
      <c r="T19" s="9"/>
      <c r="U19" s="24"/>
      <c r="W19" s="10"/>
      <c r="X19" s="8" t="s">
        <v>34</v>
      </c>
      <c r="Y19" s="10"/>
      <c r="Z19" s="10"/>
      <c r="AA19" s="10"/>
      <c r="AB19" s="10"/>
      <c r="AC19" s="10"/>
      <c r="AD19" s="10"/>
      <c r="AE19" s="10"/>
    </row>
    <row r="20" spans="1:32" ht="15.3">
      <c r="A20" s="11" t="s">
        <v>35</v>
      </c>
      <c r="B20" s="12"/>
      <c r="C20" s="12"/>
      <c r="D20" s="12">
        <v>2</v>
      </c>
      <c r="E20" s="12"/>
      <c r="F20" s="12">
        <v>2</v>
      </c>
      <c r="G20" s="12">
        <v>2</v>
      </c>
      <c r="H20" s="12">
        <v>1</v>
      </c>
      <c r="I20" s="12">
        <v>2</v>
      </c>
      <c r="J20" s="12">
        <v>1</v>
      </c>
      <c r="K20" s="12"/>
      <c r="L20" s="12"/>
      <c r="M20" s="12"/>
      <c r="N20" s="12"/>
      <c r="O20" s="12">
        <v>2</v>
      </c>
      <c r="P20" s="12">
        <v>2</v>
      </c>
      <c r="Q20" s="12">
        <v>2</v>
      </c>
      <c r="R20" s="12">
        <v>2</v>
      </c>
      <c r="S20" s="12">
        <v>2</v>
      </c>
      <c r="T20" s="12"/>
      <c r="U20" s="21"/>
      <c r="W20" s="13"/>
      <c r="X20" s="11" t="s">
        <v>35</v>
      </c>
      <c r="Y20" s="13"/>
      <c r="Z20" s="13"/>
      <c r="AA20" s="13"/>
      <c r="AB20" s="13"/>
      <c r="AC20" s="13"/>
      <c r="AD20" s="13"/>
      <c r="AE20" s="13"/>
    </row>
    <row r="21" spans="1:32" s="14" customFormat="1" ht="15.3">
      <c r="A21" s="8" t="s">
        <v>36</v>
      </c>
      <c r="B21" s="9"/>
      <c r="C21" s="9">
        <v>2</v>
      </c>
      <c r="D21" s="9">
        <v>2</v>
      </c>
      <c r="E21" s="9">
        <v>1</v>
      </c>
      <c r="F21" s="9">
        <v>1</v>
      </c>
      <c r="G21" s="9">
        <v>2</v>
      </c>
      <c r="H21" s="9">
        <v>1</v>
      </c>
      <c r="I21" s="9">
        <v>1</v>
      </c>
      <c r="J21" s="9"/>
      <c r="K21" s="9"/>
      <c r="L21" s="9"/>
      <c r="M21" s="9"/>
      <c r="N21" s="9">
        <v>1</v>
      </c>
      <c r="O21" s="9">
        <v>2</v>
      </c>
      <c r="P21" s="9">
        <v>2</v>
      </c>
      <c r="Q21" s="9">
        <v>2</v>
      </c>
      <c r="R21" s="9">
        <v>2</v>
      </c>
      <c r="S21" s="9">
        <v>2</v>
      </c>
      <c r="T21" s="9"/>
      <c r="U21" s="24"/>
      <c r="W21" s="10"/>
      <c r="X21" s="8" t="s">
        <v>36</v>
      </c>
      <c r="Y21" s="10"/>
      <c r="Z21" s="10"/>
      <c r="AA21" s="10"/>
      <c r="AB21" s="10"/>
      <c r="AC21" s="10"/>
      <c r="AD21" s="10"/>
      <c r="AE21" s="10"/>
    </row>
    <row r="22" spans="1:32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21"/>
      <c r="V22" s="21"/>
      <c r="W22" s="13"/>
      <c r="X22" s="13"/>
      <c r="Y22" s="13"/>
      <c r="Z22" s="13"/>
      <c r="AA22" s="13"/>
      <c r="AB22" s="13"/>
      <c r="AC22" s="13"/>
      <c r="AD22" s="13"/>
      <c r="AE22" s="13"/>
    </row>
    <row r="23" spans="1:32" ht="15.3">
      <c r="A23" s="15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W23" s="15"/>
    </row>
    <row r="24" spans="1:32" s="20" customFormat="1" ht="15.3">
      <c r="A24" s="16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19"/>
      <c r="W24" s="16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1"/>
      <c r="X25" s="13"/>
      <c r="Y25" s="13"/>
      <c r="Z25" s="13"/>
      <c r="AA25" s="13"/>
      <c r="AB25" s="13"/>
      <c r="AC25" s="13"/>
      <c r="AD25" s="13"/>
      <c r="AE25" s="13"/>
      <c r="AF25" s="13"/>
    </row>
    <row r="26" spans="1:32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6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1"/>
      <c r="X27" s="13"/>
      <c r="Y27" s="13"/>
      <c r="Z27" s="13"/>
      <c r="AA27" s="13"/>
      <c r="AB27" s="13"/>
      <c r="AC27" s="13"/>
      <c r="AD27" s="13"/>
      <c r="AE27" s="13"/>
      <c r="AF27" s="13"/>
    </row>
    <row r="28" spans="1:32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7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8"/>
      <c r="X29" s="13"/>
      <c r="Y29" s="13"/>
      <c r="Z29" s="13"/>
      <c r="AA29" s="13"/>
      <c r="AB29" s="13"/>
      <c r="AC29" s="13"/>
      <c r="AD29" s="13"/>
      <c r="AE29" s="13"/>
      <c r="AF29" s="13"/>
    </row>
    <row r="30" spans="1:32" ht="15.3">
      <c r="A30" s="15"/>
      <c r="W30" s="15"/>
    </row>
    <row r="31" spans="1:32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8"/>
      <c r="X31" s="10"/>
      <c r="Y31" s="10"/>
      <c r="Z31" s="10"/>
      <c r="AA31" s="10"/>
      <c r="AB31" s="10"/>
      <c r="AC31" s="10"/>
      <c r="AD31" s="10"/>
      <c r="AE31" s="10"/>
      <c r="AF31" s="10"/>
    </row>
    <row r="32" spans="1:32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8"/>
      <c r="X32" s="13"/>
      <c r="Y32" s="13"/>
      <c r="Z32" s="13"/>
      <c r="AA32" s="13"/>
      <c r="AB32" s="13"/>
      <c r="AC32" s="13"/>
      <c r="AD32" s="13"/>
      <c r="AE32" s="13"/>
      <c r="AF32" s="13"/>
    </row>
    <row r="33" spans="1:32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8"/>
      <c r="X33" s="10"/>
      <c r="Y33" s="10"/>
      <c r="Z33" s="10"/>
      <c r="AA33" s="10"/>
      <c r="AB33" s="10"/>
      <c r="AC33" s="10"/>
      <c r="AD33" s="10"/>
      <c r="AE33" s="10"/>
      <c r="AF33" s="10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F34"/>
  <sheetViews>
    <sheetView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32">
      <c r="A1" t="s">
        <v>0</v>
      </c>
    </row>
    <row r="2" spans="1:32">
      <c r="A2" s="1" t="s">
        <v>1</v>
      </c>
    </row>
    <row r="3" spans="1:32">
      <c r="A3" s="2" t="s">
        <v>70</v>
      </c>
    </row>
    <row r="4" spans="1:32" s="3" customFormat="1">
      <c r="A4" s="3" t="s">
        <v>3</v>
      </c>
      <c r="B4" s="4">
        <v>0</v>
      </c>
      <c r="C4" s="4">
        <v>6.2499999999999995E-3</v>
      </c>
      <c r="D4" s="4">
        <v>4.5833333333333337E-2</v>
      </c>
      <c r="E4" s="4">
        <v>9.4444444444444442E-2</v>
      </c>
      <c r="F4" s="4">
        <v>0.13333333333333333</v>
      </c>
      <c r="G4" s="4">
        <v>0.16944444444444443</v>
      </c>
      <c r="H4" s="4">
        <v>0.21111111111111111</v>
      </c>
      <c r="I4" s="4">
        <v>0.25138888888888888</v>
      </c>
      <c r="J4" s="4">
        <v>0.28541666666666665</v>
      </c>
      <c r="K4" s="4">
        <v>0.33819444444444446</v>
      </c>
      <c r="L4" s="4">
        <v>0.3666666666666667</v>
      </c>
      <c r="M4" s="4">
        <v>0.3979166666666667</v>
      </c>
      <c r="N4" s="4">
        <v>0.41736111111111113</v>
      </c>
      <c r="O4" s="4">
        <v>0.46527777777777773</v>
      </c>
      <c r="P4" s="4">
        <v>0.48680555555555555</v>
      </c>
      <c r="Q4" s="4">
        <v>0.50138888888888888</v>
      </c>
      <c r="R4" s="4">
        <v>0.51111111111111118</v>
      </c>
      <c r="S4" s="4">
        <v>0.52152777777777781</v>
      </c>
      <c r="T4" s="4">
        <v>0.52638888888888891</v>
      </c>
      <c r="U4" s="4">
        <v>0.53402777777777777</v>
      </c>
      <c r="V4" s="4"/>
      <c r="W4" s="4"/>
      <c r="X4" s="6"/>
      <c r="Y4" s="6"/>
      <c r="Z4" s="6"/>
      <c r="AA4" s="6"/>
      <c r="AB4" s="6"/>
      <c r="AC4" s="6"/>
      <c r="AD4" s="6"/>
      <c r="AE4" s="6"/>
      <c r="AF4" s="6"/>
    </row>
    <row r="5" spans="1:32">
      <c r="B5" t="s">
        <v>4</v>
      </c>
      <c r="C5" t="s">
        <v>71</v>
      </c>
      <c r="D5" t="s">
        <v>72</v>
      </c>
      <c r="E5" t="s">
        <v>73</v>
      </c>
      <c r="F5" t="s">
        <v>74</v>
      </c>
      <c r="G5" t="s">
        <v>75</v>
      </c>
      <c r="H5" t="s">
        <v>76</v>
      </c>
      <c r="I5" t="s">
        <v>77</v>
      </c>
      <c r="J5" t="s">
        <v>50</v>
      </c>
      <c r="K5" t="s">
        <v>78</v>
      </c>
      <c r="L5" t="s">
        <v>16</v>
      </c>
      <c r="M5" t="s">
        <v>16</v>
      </c>
      <c r="N5" t="s">
        <v>79</v>
      </c>
      <c r="O5" t="s">
        <v>17</v>
      </c>
      <c r="P5" t="s">
        <v>52</v>
      </c>
      <c r="Q5" t="s">
        <v>53</v>
      </c>
      <c r="R5" t="s">
        <v>80</v>
      </c>
      <c r="S5" t="s">
        <v>20</v>
      </c>
      <c r="T5" t="s">
        <v>21</v>
      </c>
      <c r="U5" t="s">
        <v>54</v>
      </c>
      <c r="X5" s="7"/>
      <c r="Y5" s="7"/>
      <c r="Z5" s="7"/>
      <c r="AA5" s="7"/>
      <c r="AB5" s="7"/>
      <c r="AC5" s="7"/>
      <c r="AE5" s="7"/>
      <c r="AF5" s="7"/>
    </row>
    <row r="6" spans="1:32" ht="15.3">
      <c r="A6" s="8" t="s">
        <v>23</v>
      </c>
      <c r="B6" s="9"/>
      <c r="C6" s="9"/>
      <c r="D6" s="9"/>
      <c r="E6" s="9">
        <v>1</v>
      </c>
      <c r="F6" s="9"/>
      <c r="G6" s="9"/>
      <c r="H6" s="9"/>
      <c r="I6" s="9">
        <v>1</v>
      </c>
      <c r="J6" s="9"/>
      <c r="K6" s="9"/>
      <c r="L6" s="9"/>
      <c r="M6" s="9"/>
      <c r="N6" s="10"/>
      <c r="O6" s="9"/>
      <c r="P6" s="9"/>
      <c r="Q6" s="9"/>
      <c r="R6" s="9"/>
      <c r="S6" s="9"/>
      <c r="T6" s="9"/>
      <c r="U6" s="9"/>
      <c r="V6" s="9"/>
      <c r="W6" s="8"/>
      <c r="X6" s="8" t="s">
        <v>23</v>
      </c>
      <c r="Y6" s="10"/>
      <c r="Z6" s="10"/>
      <c r="AA6" s="10"/>
      <c r="AB6" s="10"/>
      <c r="AC6" s="10"/>
      <c r="AD6" s="10"/>
      <c r="AE6" s="10"/>
      <c r="AF6" s="10"/>
    </row>
    <row r="7" spans="1:32" ht="15.3">
      <c r="A7" s="11" t="s">
        <v>24</v>
      </c>
      <c r="B7" s="12"/>
      <c r="C7" s="12">
        <v>2</v>
      </c>
      <c r="D7" s="12">
        <v>2</v>
      </c>
      <c r="E7" s="12"/>
      <c r="F7" s="12">
        <v>2</v>
      </c>
      <c r="G7" s="12">
        <v>2</v>
      </c>
      <c r="H7" s="13">
        <v>1</v>
      </c>
      <c r="I7" s="12"/>
      <c r="J7" s="12">
        <v>2</v>
      </c>
      <c r="K7" s="12">
        <v>2</v>
      </c>
      <c r="L7" s="12">
        <v>2</v>
      </c>
      <c r="M7" s="12">
        <v>2</v>
      </c>
      <c r="N7" s="13">
        <v>1</v>
      </c>
      <c r="O7" s="12">
        <v>2</v>
      </c>
      <c r="P7" s="12">
        <v>2</v>
      </c>
      <c r="Q7" s="12">
        <v>2</v>
      </c>
      <c r="R7" s="12">
        <v>2</v>
      </c>
      <c r="S7" s="12">
        <v>2</v>
      </c>
      <c r="T7" s="12">
        <v>2</v>
      </c>
      <c r="U7" s="12"/>
      <c r="V7" s="12"/>
      <c r="W7" s="11"/>
      <c r="X7" s="11" t="s">
        <v>24</v>
      </c>
      <c r="Y7" s="13"/>
      <c r="Z7" s="13"/>
      <c r="AA7" s="13"/>
      <c r="AB7" s="13"/>
      <c r="AC7" s="13"/>
      <c r="AD7" s="13"/>
      <c r="AE7" s="13"/>
      <c r="AF7" s="13"/>
    </row>
    <row r="8" spans="1:32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8"/>
      <c r="X8" s="8" t="s">
        <v>25</v>
      </c>
      <c r="Y8" s="10"/>
      <c r="Z8" s="10"/>
      <c r="AA8" s="10"/>
      <c r="AB8" s="10"/>
      <c r="AC8" s="10"/>
      <c r="AD8" s="10"/>
      <c r="AE8" s="10"/>
      <c r="AF8" s="10"/>
    </row>
    <row r="9" spans="1:32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1"/>
      <c r="X9" s="11" t="s">
        <v>26</v>
      </c>
      <c r="Y9" s="13"/>
      <c r="Z9" s="13"/>
      <c r="AA9" s="13"/>
      <c r="AB9" s="13"/>
      <c r="AC9" s="13"/>
      <c r="AD9" s="13"/>
      <c r="AE9" s="13"/>
      <c r="AF9" s="13"/>
    </row>
    <row r="10" spans="1:32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8"/>
      <c r="X10" s="8" t="s">
        <v>27</v>
      </c>
      <c r="Y10" s="10"/>
      <c r="Z10" s="10"/>
      <c r="AA10" s="10"/>
      <c r="AB10" s="10"/>
      <c r="AC10" s="10"/>
      <c r="AD10" s="10"/>
      <c r="AE10" s="10"/>
      <c r="AF10" s="10"/>
    </row>
    <row r="11" spans="1:32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1"/>
      <c r="X11" s="15"/>
      <c r="Y11" s="13"/>
      <c r="Z11" s="13"/>
      <c r="AA11" s="13"/>
      <c r="AB11" s="13"/>
      <c r="AC11" s="13"/>
      <c r="AD11" s="13"/>
      <c r="AE11" s="13"/>
      <c r="AF11" s="13"/>
    </row>
    <row r="12" spans="1:32" ht="15.3">
      <c r="A12" s="16" t="s">
        <v>28</v>
      </c>
      <c r="B12" s="17">
        <v>2</v>
      </c>
      <c r="C12" s="17">
        <v>1</v>
      </c>
      <c r="D12" s="17">
        <v>2</v>
      </c>
      <c r="E12" s="17">
        <v>2</v>
      </c>
      <c r="F12" s="17">
        <v>1</v>
      </c>
      <c r="G12" s="17">
        <v>2</v>
      </c>
      <c r="H12" s="17">
        <v>2</v>
      </c>
      <c r="I12" s="17">
        <v>1</v>
      </c>
      <c r="J12" s="17">
        <v>2</v>
      </c>
      <c r="K12" s="17">
        <v>2</v>
      </c>
      <c r="L12" s="17">
        <v>2</v>
      </c>
      <c r="M12" s="17">
        <v>2</v>
      </c>
      <c r="N12" s="17">
        <v>1</v>
      </c>
      <c r="O12" s="17">
        <v>2</v>
      </c>
      <c r="P12" s="17">
        <v>2</v>
      </c>
      <c r="Q12" s="17">
        <v>2</v>
      </c>
      <c r="R12" s="17">
        <v>2</v>
      </c>
      <c r="S12" s="17">
        <v>2</v>
      </c>
      <c r="T12" s="17">
        <v>2</v>
      </c>
      <c r="U12" s="12">
        <v>2</v>
      </c>
      <c r="V12" s="17"/>
      <c r="W12" s="15"/>
      <c r="X12" s="16" t="s">
        <v>28</v>
      </c>
    </row>
    <row r="13" spans="1:32" s="20" customFormat="1" ht="15.3">
      <c r="A13" s="11" t="s">
        <v>29</v>
      </c>
      <c r="B13" s="18"/>
      <c r="C13" s="18">
        <v>2</v>
      </c>
      <c r="D13" s="18">
        <v>1</v>
      </c>
      <c r="E13" s="18"/>
      <c r="F13" s="18">
        <v>1</v>
      </c>
      <c r="G13" s="18"/>
      <c r="H13" s="18"/>
      <c r="I13" s="18"/>
      <c r="J13" s="18"/>
      <c r="K13" s="18"/>
      <c r="L13" s="18">
        <v>1</v>
      </c>
      <c r="N13" s="18">
        <v>2</v>
      </c>
      <c r="O13" s="18"/>
      <c r="P13" s="18"/>
      <c r="Q13" s="18"/>
      <c r="R13" s="18"/>
      <c r="S13" s="18"/>
      <c r="T13" s="18"/>
      <c r="U13" s="18"/>
      <c r="V13" s="18"/>
      <c r="W13" s="16"/>
      <c r="X13" s="11" t="s">
        <v>29</v>
      </c>
      <c r="Y13" s="19"/>
      <c r="Z13" s="19"/>
      <c r="AA13" s="19"/>
      <c r="AB13" s="19"/>
      <c r="AC13" s="19"/>
      <c r="AD13" s="19"/>
      <c r="AE13" s="19"/>
      <c r="AF13" s="19"/>
    </row>
    <row r="14" spans="1:32" ht="15.3">
      <c r="A14" s="16" t="s">
        <v>30</v>
      </c>
      <c r="B14" s="12"/>
      <c r="C14" s="12">
        <v>1</v>
      </c>
      <c r="D14" s="12"/>
      <c r="E14" s="12"/>
      <c r="F14" s="12"/>
      <c r="G14" s="12">
        <v>1</v>
      </c>
      <c r="H14" s="12">
        <v>2</v>
      </c>
      <c r="I14" s="12"/>
      <c r="J14" s="12"/>
      <c r="K14" s="12"/>
      <c r="L14" s="12">
        <v>1</v>
      </c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28"/>
      <c r="X14" s="16" t="s">
        <v>30</v>
      </c>
      <c r="Y14" s="13"/>
      <c r="Z14" s="13"/>
      <c r="AA14" s="13"/>
      <c r="AB14" s="13"/>
      <c r="AC14" s="13"/>
      <c r="AD14" s="13"/>
      <c r="AE14" s="13"/>
      <c r="AF14" s="13"/>
    </row>
    <row r="15" spans="1:32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>
        <v>2</v>
      </c>
      <c r="P15" s="12">
        <v>2</v>
      </c>
      <c r="Q15" s="12">
        <v>2</v>
      </c>
      <c r="R15" s="12">
        <v>2</v>
      </c>
      <c r="S15" s="12">
        <v>2</v>
      </c>
      <c r="T15" s="12">
        <v>2</v>
      </c>
      <c r="U15" s="18"/>
      <c r="V15" s="18"/>
      <c r="W15" s="27"/>
      <c r="X15" s="22" t="s">
        <v>31</v>
      </c>
      <c r="Y15" s="19"/>
      <c r="Z15" s="19"/>
      <c r="AA15" s="19"/>
      <c r="AB15" s="19"/>
      <c r="AC15" s="19"/>
      <c r="AD15" s="19"/>
      <c r="AE15" s="19"/>
      <c r="AF15" s="19"/>
    </row>
    <row r="16" spans="1:32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5"/>
      <c r="X16" s="15"/>
    </row>
    <row r="17" spans="1:32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9">
        <v>2</v>
      </c>
      <c r="N17" s="9">
        <v>2</v>
      </c>
      <c r="O17" s="9">
        <v>2</v>
      </c>
      <c r="P17" s="12">
        <v>2</v>
      </c>
      <c r="Q17" s="12">
        <v>2</v>
      </c>
      <c r="R17" s="12">
        <v>2</v>
      </c>
      <c r="S17" s="12">
        <v>2</v>
      </c>
      <c r="T17" s="12">
        <v>2</v>
      </c>
      <c r="U17" s="9">
        <v>2</v>
      </c>
      <c r="V17" s="9"/>
      <c r="W17" s="8"/>
      <c r="X17" s="8" t="s">
        <v>32</v>
      </c>
      <c r="Y17" s="10"/>
      <c r="Z17" s="10"/>
      <c r="AA17" s="10"/>
      <c r="AB17" s="10"/>
      <c r="AC17" s="10"/>
      <c r="AD17" s="10"/>
      <c r="AE17" s="10"/>
      <c r="AF17" s="10"/>
    </row>
    <row r="18" spans="1:32" ht="15.3">
      <c r="A18" s="11" t="s">
        <v>33</v>
      </c>
      <c r="B18" s="12"/>
      <c r="C18" s="12"/>
      <c r="D18" s="12"/>
      <c r="E18" s="12">
        <v>2</v>
      </c>
      <c r="F18" s="12"/>
      <c r="G18" s="12"/>
      <c r="H18" s="12">
        <v>1</v>
      </c>
      <c r="I18" s="12">
        <v>2</v>
      </c>
      <c r="J18" s="12">
        <v>1</v>
      </c>
      <c r="K18" s="12">
        <v>1</v>
      </c>
      <c r="L18" s="12">
        <v>1</v>
      </c>
      <c r="M18" s="12">
        <v>1</v>
      </c>
      <c r="N18" s="12">
        <v>1</v>
      </c>
      <c r="O18" s="12"/>
      <c r="P18" s="12"/>
      <c r="Q18" s="12"/>
      <c r="R18" s="12"/>
      <c r="S18" s="12"/>
      <c r="T18" s="12"/>
      <c r="U18" s="12"/>
      <c r="V18" s="12"/>
      <c r="W18" s="28"/>
      <c r="X18" s="11" t="s">
        <v>33</v>
      </c>
      <c r="Y18" s="13"/>
      <c r="Z18" s="13"/>
      <c r="AA18" s="13"/>
      <c r="AB18" s="13"/>
      <c r="AC18" s="13"/>
      <c r="AD18" s="13"/>
      <c r="AE18" s="13"/>
      <c r="AF18" s="13"/>
    </row>
    <row r="19" spans="1:32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>
        <v>2</v>
      </c>
      <c r="H19" s="9">
        <v>2</v>
      </c>
      <c r="I19" s="9">
        <v>2</v>
      </c>
      <c r="J19" s="9">
        <v>1</v>
      </c>
      <c r="K19" s="9">
        <v>1</v>
      </c>
      <c r="L19" s="9">
        <v>1</v>
      </c>
      <c r="M19" s="9"/>
      <c r="N19" s="9">
        <v>2</v>
      </c>
      <c r="O19" s="9"/>
      <c r="P19" s="9"/>
      <c r="Q19" s="9"/>
      <c r="R19" s="9"/>
      <c r="S19" s="9"/>
      <c r="T19" s="9"/>
      <c r="U19" s="9"/>
      <c r="V19" s="9"/>
      <c r="W19" s="95"/>
      <c r="X19" s="8" t="s">
        <v>34</v>
      </c>
      <c r="Y19" s="10"/>
      <c r="Z19" s="10"/>
      <c r="AA19" s="10"/>
      <c r="AB19" s="10"/>
      <c r="AC19" s="10"/>
      <c r="AD19" s="10"/>
      <c r="AE19" s="10"/>
      <c r="AF19" s="10"/>
    </row>
    <row r="20" spans="1:32" ht="15.3">
      <c r="A20" s="11" t="s">
        <v>35</v>
      </c>
      <c r="B20" s="12"/>
      <c r="C20" s="12"/>
      <c r="D20" s="12"/>
      <c r="E20" s="12"/>
      <c r="F20" s="12">
        <v>2</v>
      </c>
      <c r="G20" s="12">
        <v>2</v>
      </c>
      <c r="H20" s="12">
        <v>1</v>
      </c>
      <c r="I20" s="12"/>
      <c r="J20" s="12"/>
      <c r="K20" s="12"/>
      <c r="L20" s="12">
        <v>2</v>
      </c>
      <c r="M20" s="12">
        <v>2</v>
      </c>
      <c r="N20" s="12"/>
      <c r="O20" s="12">
        <v>2</v>
      </c>
      <c r="P20" s="12">
        <v>2</v>
      </c>
      <c r="Q20" s="12">
        <v>2</v>
      </c>
      <c r="R20" s="12">
        <v>2</v>
      </c>
      <c r="S20" s="12">
        <v>2</v>
      </c>
      <c r="T20" s="12">
        <v>2</v>
      </c>
      <c r="U20" s="12"/>
      <c r="V20" s="12"/>
      <c r="W20" s="28"/>
      <c r="X20" s="11" t="s">
        <v>35</v>
      </c>
      <c r="Y20" s="13"/>
      <c r="Z20" s="13"/>
      <c r="AA20" s="13"/>
      <c r="AB20" s="13"/>
      <c r="AC20" s="13"/>
      <c r="AD20" s="13"/>
      <c r="AE20" s="13"/>
      <c r="AF20" s="13"/>
    </row>
    <row r="21" spans="1:32" s="14" customFormat="1" ht="15.3">
      <c r="A21" s="8" t="s">
        <v>36</v>
      </c>
      <c r="B21" s="9"/>
      <c r="C21" s="9"/>
      <c r="D21" s="9"/>
      <c r="E21" s="9"/>
      <c r="F21" s="9">
        <v>2</v>
      </c>
      <c r="G21" s="9">
        <v>1</v>
      </c>
      <c r="H21" s="9"/>
      <c r="I21" s="9">
        <v>2</v>
      </c>
      <c r="J21" s="9">
        <v>1</v>
      </c>
      <c r="K21" s="9"/>
      <c r="L21" s="9">
        <v>2</v>
      </c>
      <c r="M21" s="9">
        <v>2</v>
      </c>
      <c r="N21" s="9">
        <v>2</v>
      </c>
      <c r="O21" s="9">
        <v>2</v>
      </c>
      <c r="P21" s="12">
        <v>2</v>
      </c>
      <c r="Q21" s="12">
        <v>2</v>
      </c>
      <c r="R21" s="12">
        <v>2</v>
      </c>
      <c r="S21" s="12">
        <v>2</v>
      </c>
      <c r="T21" s="12">
        <v>2</v>
      </c>
      <c r="U21" s="9"/>
      <c r="V21" s="9"/>
      <c r="W21" s="95"/>
      <c r="X21" s="8" t="s">
        <v>36</v>
      </c>
      <c r="Y21" s="10"/>
      <c r="Z21" s="10"/>
      <c r="AA21" s="10"/>
      <c r="AB21" s="10"/>
      <c r="AC21" s="10"/>
      <c r="AD21" s="10"/>
      <c r="AE21" s="10"/>
      <c r="AF21" s="10"/>
    </row>
    <row r="22" spans="1:32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28"/>
      <c r="X22" s="13"/>
      <c r="Y22" s="13"/>
      <c r="Z22" s="13"/>
      <c r="AA22" s="13"/>
      <c r="AB22" s="13"/>
      <c r="AC22" s="13"/>
      <c r="AD22" s="13"/>
      <c r="AE22" s="13"/>
      <c r="AF22" s="13"/>
    </row>
    <row r="23" spans="1:32" ht="15.3">
      <c r="A23" s="15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5"/>
    </row>
    <row r="24" spans="1:32" s="20" customFormat="1" ht="15.3">
      <c r="A24" s="16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6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ht="15.3">
      <c r="A25" s="11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1"/>
      <c r="X25" s="13"/>
      <c r="Y25" s="13"/>
      <c r="Z25" s="13"/>
      <c r="AA25" s="13"/>
      <c r="AB25" s="13"/>
      <c r="AC25" s="13"/>
      <c r="AD25" s="13"/>
      <c r="AE25" s="13"/>
      <c r="AF25" s="13"/>
    </row>
    <row r="26" spans="1:32" s="20" customFormat="1" ht="15.3">
      <c r="A26" s="16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6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ht="15.3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1"/>
      <c r="X27" s="13"/>
      <c r="Y27" s="13"/>
      <c r="Z27" s="13"/>
      <c r="AA27" s="13"/>
      <c r="AB27" s="13"/>
      <c r="AC27" s="13"/>
      <c r="AD27" s="13"/>
      <c r="AE27" s="13"/>
      <c r="AF27" s="13"/>
    </row>
    <row r="28" spans="1:32" s="20" customFormat="1" ht="15.3">
      <c r="A28" s="26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27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s="3" customFormat="1" ht="15.3">
      <c r="A29" s="25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28"/>
      <c r="X29" s="13"/>
      <c r="Y29" s="13"/>
      <c r="Z29" s="13"/>
      <c r="AA29" s="13"/>
      <c r="AB29" s="13"/>
      <c r="AC29" s="13"/>
      <c r="AD29" s="13"/>
      <c r="AE29" s="13"/>
      <c r="AF29" s="13"/>
    </row>
    <row r="30" spans="1:32" ht="15.3">
      <c r="A30" s="15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5"/>
    </row>
    <row r="31" spans="1:32" s="14" customFormat="1" ht="15.3">
      <c r="A31" s="8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8"/>
      <c r="X31" s="10"/>
      <c r="Y31" s="10"/>
      <c r="Z31" s="10"/>
      <c r="AA31" s="10"/>
      <c r="AB31" s="10"/>
      <c r="AC31" s="10"/>
      <c r="AD31" s="10"/>
      <c r="AE31" s="10"/>
      <c r="AF31" s="10"/>
    </row>
    <row r="32" spans="1:32" ht="15.3">
      <c r="A32" s="25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28"/>
      <c r="X32" s="13"/>
      <c r="Y32" s="13"/>
      <c r="Z32" s="13"/>
      <c r="AA32" s="13"/>
      <c r="AB32" s="13"/>
      <c r="AC32" s="13"/>
      <c r="AD32" s="13"/>
      <c r="AE32" s="13"/>
      <c r="AF32" s="13"/>
    </row>
    <row r="33" spans="1:32" s="14" customFormat="1" ht="15.3">
      <c r="A33" s="8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8"/>
      <c r="X33" s="10"/>
      <c r="Y33" s="10"/>
      <c r="Z33" s="10"/>
      <c r="AA33" s="10"/>
      <c r="AB33" s="10"/>
      <c r="AC33" s="10"/>
      <c r="AD33" s="10"/>
      <c r="AE33" s="10"/>
      <c r="AF33" s="10"/>
    </row>
    <row r="34" spans="1:32" s="3" customFormat="1" ht="15.3">
      <c r="A34" s="1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1"/>
      <c r="X34" s="13"/>
      <c r="Y34" s="13"/>
      <c r="Z34" s="13"/>
      <c r="AA34" s="13"/>
      <c r="AB34" s="13"/>
      <c r="AC34" s="13"/>
      <c r="AD34" s="13"/>
      <c r="AE34" s="13"/>
      <c r="AF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B12" sqref="B12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236</v>
      </c>
    </row>
    <row r="4" spans="1:27" s="3" customFormat="1">
      <c r="A4" s="3" t="s">
        <v>3</v>
      </c>
      <c r="B4" s="4">
        <v>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237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/>
      <c r="R12" s="15"/>
    </row>
    <row r="13" spans="1:27" s="20" customFormat="1" ht="15.3">
      <c r="A13" s="11" t="s">
        <v>29</v>
      </c>
      <c r="B13" s="18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R16" s="15"/>
    </row>
    <row r="17" spans="1:27" s="14" customFormat="1" ht="15.3">
      <c r="A17" s="8" t="s">
        <v>32</v>
      </c>
      <c r="B17" s="9">
        <v>2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>
        <v>2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236</v>
      </c>
    </row>
    <row r="4" spans="1:27" s="33" customFormat="1">
      <c r="A4" s="33" t="s">
        <v>3</v>
      </c>
      <c r="B4" s="34">
        <v>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237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R12" s="43"/>
    </row>
    <row r="13" spans="1:27" s="46" customFormat="1" ht="15.3">
      <c r="A13" s="40" t="s">
        <v>29</v>
      </c>
      <c r="B13" s="54">
        <v>1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R16" s="43"/>
    </row>
    <row r="17" spans="1:27" s="42" customFormat="1" ht="15.3">
      <c r="A17" s="38" t="s">
        <v>32</v>
      </c>
      <c r="B17" s="88">
        <v>2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>
        <v>2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HYPERLINK("https://archive.org/details/Aug13FoxComputerAd","https://archive.org/details/Aug13FoxComputerAd")</f>
        <v>https://archive.org/details/Aug13FoxComputerAd</v>
      </c>
    </row>
    <row r="4" spans="1:26" ht="14.4">
      <c r="A4" s="62" t="s">
        <v>3</v>
      </c>
      <c r="B4" s="63">
        <v>0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237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R16" s="73"/>
    </row>
    <row r="17" spans="1:26" ht="15.75" customHeight="1">
      <c r="A17" s="66" t="s">
        <v>32</v>
      </c>
      <c r="B17" s="68">
        <v>2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1">
        <v>2</v>
      </c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Aug13FoxComputerAd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AA34"/>
  <sheetViews>
    <sheetView topLeftCell="A4" workbookViewId="0">
      <selection activeCell="J13" sqref="J13"/>
    </sheetView>
  </sheetViews>
  <sheetFormatPr defaultColWidth="8.83984375" defaultRowHeight="14.4"/>
  <cols>
    <col min="1" max="1" width="60" customWidth="1"/>
    <col min="3" max="3" width="7.68359375" customWidth="1"/>
    <col min="4" max="4" width="12.83984375" customWidth="1"/>
    <col min="5" max="5" width="16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238</v>
      </c>
    </row>
    <row r="4" spans="1:27" s="3" customFormat="1">
      <c r="A4" s="3" t="s">
        <v>3</v>
      </c>
      <c r="B4" s="4">
        <v>0</v>
      </c>
      <c r="C4" s="4">
        <v>4.8611111111111112E-3</v>
      </c>
      <c r="D4" s="5">
        <v>1.1805555555555555E-2</v>
      </c>
      <c r="E4" s="4">
        <v>2.013888888888889E-2</v>
      </c>
      <c r="F4" s="4">
        <v>2.5694444444444447E-2</v>
      </c>
      <c r="G4" s="4">
        <v>3.0555555555555555E-2</v>
      </c>
      <c r="H4" s="4">
        <v>4.3055555555555562E-2</v>
      </c>
      <c r="I4" s="4">
        <v>5.347222222222222E-2</v>
      </c>
      <c r="J4" s="4">
        <v>6.8749999999999992E-2</v>
      </c>
      <c r="K4" s="4">
        <v>7.7777777777777779E-2</v>
      </c>
      <c r="L4" s="4">
        <v>8.4027777777777771E-2</v>
      </c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221</v>
      </c>
      <c r="C5" t="s">
        <v>239</v>
      </c>
      <c r="D5" s="5" t="s">
        <v>240</v>
      </c>
      <c r="E5" t="s">
        <v>241</v>
      </c>
      <c r="F5" t="s">
        <v>242</v>
      </c>
      <c r="G5" t="s">
        <v>243</v>
      </c>
      <c r="H5" t="s">
        <v>244</v>
      </c>
      <c r="I5" t="s">
        <v>245</v>
      </c>
      <c r="J5" t="s">
        <v>246</v>
      </c>
      <c r="K5" t="s">
        <v>22</v>
      </c>
      <c r="L5" t="s">
        <v>244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1</v>
      </c>
      <c r="D7" s="12">
        <v>1</v>
      </c>
      <c r="E7" s="12">
        <v>1</v>
      </c>
      <c r="F7" s="12">
        <v>1</v>
      </c>
      <c r="G7" s="12">
        <v>1</v>
      </c>
      <c r="H7" s="12">
        <v>2</v>
      </c>
      <c r="I7" s="12">
        <v>2</v>
      </c>
      <c r="J7" s="12">
        <v>2</v>
      </c>
      <c r="K7" s="12"/>
      <c r="L7" s="12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>
        <v>2</v>
      </c>
      <c r="L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>
        <v>1</v>
      </c>
      <c r="J13" s="18"/>
      <c r="K13" s="18"/>
      <c r="L13" s="18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/>
      <c r="E19" s="9"/>
      <c r="F19" s="9"/>
      <c r="G19" s="9">
        <v>1</v>
      </c>
      <c r="H19" s="9">
        <v>2</v>
      </c>
      <c r="I19" s="9">
        <v>2</v>
      </c>
      <c r="J19" s="9">
        <v>2</v>
      </c>
      <c r="K19" s="9"/>
      <c r="L19" s="9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/>
      <c r="I20" s="12">
        <v>1</v>
      </c>
      <c r="J20" s="12"/>
      <c r="K20" s="12"/>
      <c r="L20" s="12">
        <v>1</v>
      </c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C17" sqref="C17"/>
    </sheetView>
  </sheetViews>
  <sheetFormatPr defaultRowHeight="14.4"/>
  <cols>
    <col min="1" max="1" width="61.734375" style="30" customWidth="1"/>
    <col min="2" max="2" width="9.1015625" style="30" customWidth="1"/>
    <col min="3" max="3" width="7.89453125" style="30" customWidth="1"/>
    <col min="4" max="4" width="13.26171875" style="30" customWidth="1"/>
    <col min="5" max="5" width="16.41796875" style="30" customWidth="1"/>
    <col min="6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238</v>
      </c>
    </row>
    <row r="4" spans="1:27" s="33" customFormat="1">
      <c r="A4" s="33" t="s">
        <v>3</v>
      </c>
      <c r="B4" s="34">
        <v>0</v>
      </c>
      <c r="C4" s="34">
        <v>4.8611111111111112E-3</v>
      </c>
      <c r="D4" s="35">
        <v>1.1805555555555557E-2</v>
      </c>
      <c r="E4" s="34">
        <v>2.0138888888888887E-2</v>
      </c>
      <c r="F4" s="34">
        <v>2.5694444444444447E-2</v>
      </c>
      <c r="G4" s="34">
        <v>3.0555555555555555E-2</v>
      </c>
      <c r="H4" s="34">
        <v>4.3055555555555555E-2</v>
      </c>
      <c r="I4" s="34">
        <v>5.347222222222222E-2</v>
      </c>
      <c r="J4" s="34">
        <v>6.8750000000000006E-2</v>
      </c>
      <c r="K4" s="34">
        <v>7.7777777777777779E-2</v>
      </c>
      <c r="L4" s="34">
        <v>8.4027777777777771E-2</v>
      </c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221</v>
      </c>
      <c r="C5" s="29" t="s">
        <v>239</v>
      </c>
      <c r="D5" s="35" t="s">
        <v>240</v>
      </c>
      <c r="E5" s="29" t="s">
        <v>241</v>
      </c>
      <c r="F5" s="29" t="s">
        <v>242</v>
      </c>
      <c r="G5" s="29" t="s">
        <v>243</v>
      </c>
      <c r="H5" s="29" t="s">
        <v>244</v>
      </c>
      <c r="I5" s="29" t="s">
        <v>247</v>
      </c>
      <c r="J5" s="29" t="s">
        <v>246</v>
      </c>
      <c r="K5" s="29" t="s">
        <v>22</v>
      </c>
      <c r="L5" s="29" t="s">
        <v>244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88"/>
      <c r="F6" s="88"/>
      <c r="G6" s="88"/>
      <c r="H6" s="88"/>
      <c r="I6" s="88"/>
      <c r="J6" s="88"/>
      <c r="K6" s="88"/>
      <c r="L6" s="88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52">
        <v>1</v>
      </c>
      <c r="J7" s="52"/>
      <c r="K7" s="52"/>
      <c r="L7" s="52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K12" s="53">
        <v>2</v>
      </c>
      <c r="L12" s="53">
        <v>1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/>
      <c r="J15" s="54"/>
      <c r="K15" s="54">
        <v>2</v>
      </c>
      <c r="L15" s="54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/>
      <c r="J17" s="88"/>
      <c r="K17" s="88">
        <v>1</v>
      </c>
      <c r="L17" s="88">
        <v>2</v>
      </c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1</v>
      </c>
      <c r="G19" s="88">
        <v>1</v>
      </c>
      <c r="H19" s="88">
        <v>1</v>
      </c>
      <c r="I19" s="88">
        <v>1</v>
      </c>
      <c r="J19" s="88">
        <v>1</v>
      </c>
      <c r="K19" s="88"/>
      <c r="L19" s="88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>
        <v>1</v>
      </c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88">
        <v>1</v>
      </c>
      <c r="J21" s="88"/>
      <c r="K21" s="88"/>
      <c r="L21" s="88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" width="7.734375" style="59" customWidth="1"/>
    <col min="3" max="3" width="6.734375" style="59" customWidth="1"/>
    <col min="4" max="4" width="11.26171875" style="59" customWidth="1"/>
    <col min="5" max="5" width="14" style="59" customWidth="1"/>
    <col min="6" max="26" width="7.734375" style="59" customWidth="1"/>
    <col min="27" max="16384" width="15.1015625" style="59"/>
  </cols>
  <sheetData>
    <row r="1" spans="1:26" ht="14.4">
      <c r="A1" s="58" t="s">
        <v>0</v>
      </c>
      <c r="C1" s="58"/>
      <c r="D1" s="58"/>
      <c r="E1" s="58"/>
    </row>
    <row r="2" spans="1:26" ht="14.4">
      <c r="A2" s="60" t="s">
        <v>130</v>
      </c>
      <c r="C2" s="58"/>
      <c r="D2" s="58"/>
      <c r="E2" s="58"/>
    </row>
    <row r="3" spans="1:26" ht="14.4">
      <c r="A3" s="61" t="str">
        <f>HYPERLINK("https://archive.org/details/SaturdaySportsUpdateDecember12012","https://archive.org/details/SaturdaySportsUpdateDecember12012")</f>
        <v>https://archive.org/details/SaturdaySportsUpdateDecember12012</v>
      </c>
      <c r="C3" s="58"/>
      <c r="D3" s="58"/>
      <c r="E3" s="58"/>
    </row>
    <row r="4" spans="1:26" ht="14.4">
      <c r="A4" s="62" t="s">
        <v>3</v>
      </c>
      <c r="B4" s="63">
        <v>0</v>
      </c>
      <c r="C4" s="63">
        <v>4.8611111111111112E-3</v>
      </c>
      <c r="D4" s="63">
        <v>1.1805555555555555E-2</v>
      </c>
      <c r="E4" s="63">
        <v>2.013888888888889E-2</v>
      </c>
      <c r="F4" s="63">
        <v>2.5694444444444447E-2</v>
      </c>
      <c r="G4" s="63">
        <v>3.0555555555555555E-2</v>
      </c>
      <c r="H4" s="63">
        <v>4.3055555555555562E-2</v>
      </c>
      <c r="I4" s="63">
        <v>5.347222222222222E-2</v>
      </c>
      <c r="J4" s="63">
        <v>6.8749999999999992E-2</v>
      </c>
      <c r="K4" s="63">
        <v>7.7777777777777779E-2</v>
      </c>
      <c r="L4" s="63">
        <v>8.4027777777777771E-2</v>
      </c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221</v>
      </c>
      <c r="C5" s="58" t="s">
        <v>239</v>
      </c>
      <c r="D5" s="63" t="s">
        <v>240</v>
      </c>
      <c r="E5" s="58" t="s">
        <v>241</v>
      </c>
      <c r="F5" s="58" t="s">
        <v>242</v>
      </c>
      <c r="G5" s="58" t="s">
        <v>243</v>
      </c>
      <c r="H5" s="58" t="s">
        <v>244</v>
      </c>
      <c r="I5" s="58" t="s">
        <v>245</v>
      </c>
      <c r="J5" s="58" t="s">
        <v>246</v>
      </c>
      <c r="K5" s="58" t="s">
        <v>22</v>
      </c>
      <c r="L5" s="58" t="s">
        <v>244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1">
        <v>2</v>
      </c>
      <c r="F7" s="70"/>
      <c r="G7" s="71">
        <v>2</v>
      </c>
      <c r="H7" s="71">
        <v>2</v>
      </c>
      <c r="I7" s="71">
        <v>2</v>
      </c>
      <c r="J7" s="71">
        <v>2</v>
      </c>
      <c r="K7" s="70"/>
      <c r="L7" s="71">
        <v>2</v>
      </c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9">
        <v>2</v>
      </c>
      <c r="L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/>
      <c r="J15" s="75"/>
      <c r="K15" s="76">
        <v>2</v>
      </c>
      <c r="L15" s="75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/>
      <c r="L17" s="68">
        <v>2</v>
      </c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1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8">
        <v>2</v>
      </c>
      <c r="I19" s="68">
        <v>2</v>
      </c>
      <c r="J19" s="68">
        <v>2</v>
      </c>
      <c r="K19" s="67"/>
      <c r="L19" s="67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1">
        <v>2</v>
      </c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8">
        <v>2</v>
      </c>
      <c r="K21" s="67"/>
      <c r="L21" s="68">
        <v>2</v>
      </c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C23" s="58"/>
      <c r="D23" s="58"/>
      <c r="E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C30" s="58"/>
      <c r="D30" s="58"/>
      <c r="E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aturdaySportsUpdateDecember12012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B6" sqref="B6"/>
    </sheetView>
  </sheetViews>
  <sheetFormatPr defaultColWidth="8.83984375" defaultRowHeight="14.4"/>
  <cols>
    <col min="1" max="1" width="60" customWidth="1"/>
    <col min="3" max="3" width="13.83984375" bestFit="1" customWidth="1"/>
  </cols>
  <sheetData>
    <row r="1" spans="1:27">
      <c r="A1" t="s">
        <v>0</v>
      </c>
    </row>
    <row r="2" spans="1:27">
      <c r="A2" s="1" t="s">
        <v>248</v>
      </c>
    </row>
    <row r="3" spans="1:27">
      <c r="A3" s="2" t="s">
        <v>249</v>
      </c>
    </row>
    <row r="4" spans="1:27" s="3" customFormat="1">
      <c r="A4" s="3" t="s">
        <v>3</v>
      </c>
      <c r="B4" s="4">
        <v>0</v>
      </c>
      <c r="C4" s="4">
        <v>1.2499999999999999E-2</v>
      </c>
      <c r="D4" s="4">
        <v>1.9444444444444445E-2</v>
      </c>
      <c r="E4" s="4">
        <v>2.7083333333333334E-2</v>
      </c>
      <c r="F4" s="4">
        <v>3.8194444444444441E-2</v>
      </c>
      <c r="G4" s="4">
        <v>4.9999999999999996E-2</v>
      </c>
      <c r="H4" s="4">
        <v>5.9722222222222225E-2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250</v>
      </c>
      <c r="C5" t="s">
        <v>134</v>
      </c>
      <c r="D5" t="s">
        <v>251</v>
      </c>
      <c r="E5" t="s">
        <v>252</v>
      </c>
      <c r="F5" t="s">
        <v>253</v>
      </c>
      <c r="G5" t="s">
        <v>254</v>
      </c>
      <c r="H5" t="s">
        <v>255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>
        <v>2</v>
      </c>
      <c r="D6" s="9"/>
      <c r="E6" s="9">
        <v>2</v>
      </c>
      <c r="F6" s="9">
        <v>2</v>
      </c>
      <c r="G6" s="9"/>
      <c r="H6" s="9">
        <v>2</v>
      </c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/>
      <c r="G7" s="12">
        <v>2</v>
      </c>
      <c r="H7" s="12"/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1</v>
      </c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18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>
        <v>2</v>
      </c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1</v>
      </c>
      <c r="E19" s="9"/>
      <c r="F19" s="9">
        <v>2</v>
      </c>
      <c r="G19" s="9"/>
      <c r="H19" s="9">
        <v>1</v>
      </c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>
        <v>1</v>
      </c>
      <c r="F20" s="12"/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>
        <v>2</v>
      </c>
      <c r="D21" s="9">
        <v>2</v>
      </c>
      <c r="E21" s="9">
        <v>1</v>
      </c>
      <c r="F21" s="9">
        <v>2</v>
      </c>
      <c r="G21" s="9">
        <v>2</v>
      </c>
      <c r="H21" s="9"/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E10" sqref="E10"/>
    </sheetView>
  </sheetViews>
  <sheetFormatPr defaultRowHeight="14.4"/>
  <cols>
    <col min="1" max="1" width="61.734375" style="30" customWidth="1"/>
    <col min="2" max="2" width="9.1015625" style="30" customWidth="1"/>
    <col min="3" max="3" width="14.20703125" style="30" customWidth="1"/>
    <col min="4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248</v>
      </c>
    </row>
    <row r="3" spans="1:27">
      <c r="A3" s="32" t="s">
        <v>249</v>
      </c>
    </row>
    <row r="4" spans="1:27" s="33" customFormat="1">
      <c r="A4" s="33" t="s">
        <v>3</v>
      </c>
      <c r="B4" s="34">
        <v>0</v>
      </c>
      <c r="C4" s="34">
        <v>1.2500000000000001E-2</v>
      </c>
      <c r="D4" s="34">
        <v>1.9444444444444445E-2</v>
      </c>
      <c r="E4" s="34">
        <v>2.7083333333333334E-2</v>
      </c>
      <c r="F4" s="34">
        <v>3.8194444444444441E-2</v>
      </c>
      <c r="G4" s="34">
        <v>4.9999999999999996E-2</v>
      </c>
      <c r="H4" s="34">
        <v>5.9722222222222218E-2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250</v>
      </c>
      <c r="C5" s="29" t="s">
        <v>134</v>
      </c>
      <c r="D5" s="29" t="s">
        <v>251</v>
      </c>
      <c r="E5" s="29" t="s">
        <v>252</v>
      </c>
      <c r="F5" s="29" t="s">
        <v>253</v>
      </c>
      <c r="G5" s="29" t="s">
        <v>254</v>
      </c>
      <c r="H5" s="29" t="s">
        <v>255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1</v>
      </c>
      <c r="C6" s="88"/>
      <c r="D6" s="88"/>
      <c r="E6" s="88">
        <v>1</v>
      </c>
      <c r="F6" s="88">
        <v>1</v>
      </c>
      <c r="G6" s="88">
        <v>1</v>
      </c>
      <c r="H6" s="88">
        <v>1</v>
      </c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/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1</v>
      </c>
      <c r="D19" s="88">
        <v>1</v>
      </c>
      <c r="E19" s="88"/>
      <c r="F19" s="88">
        <v>1</v>
      </c>
      <c r="G19" s="88"/>
      <c r="H19" s="88">
        <v>1</v>
      </c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1</v>
      </c>
      <c r="F20" s="52"/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" width="7.734375" style="59" customWidth="1"/>
    <col min="3" max="3" width="12.1015625" style="59" customWidth="1"/>
    <col min="4" max="26" width="7.734375" style="59" customWidth="1"/>
    <col min="27" max="16384" width="15.1015625" style="59"/>
  </cols>
  <sheetData>
    <row r="1" spans="1:26" ht="14.4">
      <c r="A1" s="58" t="s">
        <v>0</v>
      </c>
      <c r="C1" s="58"/>
    </row>
    <row r="2" spans="1:26" ht="14.4">
      <c r="A2" s="60" t="s">
        <v>248</v>
      </c>
      <c r="C2" s="58"/>
    </row>
    <row r="3" spans="1:26" ht="14.4">
      <c r="A3" s="61" t="str">
        <f>HYPERLINK("https://archive.org/details/2010_0920SistersAreaPowerOutage","https://archive.org/details/2010_0920SistersAreaPowerOutage")</f>
        <v>https://archive.org/details/2010_0920SistersAreaPowerOutage</v>
      </c>
      <c r="C3" s="58"/>
    </row>
    <row r="4" spans="1:26" ht="14.4">
      <c r="A4" s="62" t="s">
        <v>3</v>
      </c>
      <c r="B4" s="63">
        <v>0</v>
      </c>
      <c r="C4" s="63">
        <v>1.2499999999999999E-2</v>
      </c>
      <c r="D4" s="63">
        <v>1.9444444444444445E-2</v>
      </c>
      <c r="E4" s="63">
        <v>2.7083333333333334E-2</v>
      </c>
      <c r="F4" s="63">
        <v>3.8194444444444441E-2</v>
      </c>
      <c r="G4" s="63">
        <v>4.9999999999999996E-2</v>
      </c>
      <c r="H4" s="63">
        <v>5.9722222222222225E-2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250</v>
      </c>
      <c r="C5" s="58" t="s">
        <v>134</v>
      </c>
      <c r="D5" s="58" t="s">
        <v>251</v>
      </c>
      <c r="E5" s="58" t="s">
        <v>252</v>
      </c>
      <c r="F5" s="58" t="s">
        <v>253</v>
      </c>
      <c r="G5" s="58" t="s">
        <v>254</v>
      </c>
      <c r="H5" s="58" t="s">
        <v>255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7"/>
      <c r="E6" s="68">
        <v>2</v>
      </c>
      <c r="F6" s="68">
        <v>2</v>
      </c>
      <c r="G6" s="67"/>
      <c r="H6" s="68">
        <v>2</v>
      </c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0"/>
      <c r="F7" s="70"/>
      <c r="G7" s="71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5"/>
      <c r="G15" s="75"/>
      <c r="H15" s="75"/>
      <c r="I15" s="75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8">
        <v>2</v>
      </c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0"/>
      <c r="H20" s="70"/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C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C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  <c r="C35" s="58"/>
    </row>
    <row r="36" spans="1:26" ht="14.4">
      <c r="A36" s="58"/>
      <c r="C36" s="58"/>
    </row>
    <row r="37" spans="1:26" ht="14.4">
      <c r="A37" s="58"/>
      <c r="C37" s="58"/>
    </row>
    <row r="38" spans="1:26" ht="14.4">
      <c r="A38" s="58"/>
      <c r="C38" s="58"/>
    </row>
    <row r="39" spans="1:26" ht="14.4">
      <c r="A39" s="58"/>
      <c r="C39" s="58"/>
    </row>
    <row r="40" spans="1:26" ht="14.4">
      <c r="A40" s="58"/>
      <c r="C40" s="58"/>
    </row>
    <row r="41" spans="1:26" ht="14.4">
      <c r="A41" s="58"/>
      <c r="C41" s="58"/>
    </row>
    <row r="42" spans="1:26" ht="14.4">
      <c r="A42" s="58"/>
      <c r="C42" s="58"/>
    </row>
    <row r="43" spans="1:26" ht="14.4">
      <c r="A43" s="58"/>
      <c r="C43" s="58"/>
    </row>
    <row r="44" spans="1:26" ht="14.4">
      <c r="A44" s="58"/>
      <c r="C44" s="58"/>
    </row>
    <row r="45" spans="1:26" ht="14.4">
      <c r="A45" s="58"/>
      <c r="C45" s="58"/>
    </row>
    <row r="46" spans="1:26" ht="14.4">
      <c r="A46" s="58"/>
      <c r="C46" s="58"/>
    </row>
    <row r="47" spans="1:26" ht="14.4">
      <c r="A47" s="58"/>
      <c r="C47" s="58"/>
    </row>
    <row r="48" spans="1:26" ht="14.4">
      <c r="A48" s="58"/>
      <c r="C48" s="58"/>
    </row>
    <row r="49" spans="1:3" ht="14.4">
      <c r="A49" s="58"/>
      <c r="C49" s="58"/>
    </row>
    <row r="50" spans="1:3" ht="14.4">
      <c r="A50" s="58"/>
      <c r="C50" s="58"/>
    </row>
    <row r="51" spans="1:3" ht="14.4">
      <c r="A51" s="58"/>
      <c r="C51" s="58"/>
    </row>
    <row r="52" spans="1:3" ht="14.4">
      <c r="A52" s="58"/>
      <c r="C52" s="58"/>
    </row>
    <row r="53" spans="1:3" ht="14.4">
      <c r="A53" s="58"/>
      <c r="C53" s="58"/>
    </row>
    <row r="54" spans="1:3" ht="14.4">
      <c r="A54" s="58"/>
      <c r="C54" s="58"/>
    </row>
    <row r="55" spans="1:3" ht="14.4">
      <c r="A55" s="58"/>
      <c r="C55" s="58"/>
    </row>
    <row r="56" spans="1:3" ht="14.4">
      <c r="A56" s="58"/>
      <c r="C56" s="58"/>
    </row>
    <row r="57" spans="1:3" ht="14.4">
      <c r="A57" s="58"/>
      <c r="C57" s="58"/>
    </row>
    <row r="58" spans="1:3" ht="14.4">
      <c r="A58" s="58"/>
      <c r="C58" s="58"/>
    </row>
    <row r="59" spans="1:3" ht="14.4">
      <c r="A59" s="58"/>
      <c r="C59" s="58"/>
    </row>
    <row r="60" spans="1:3" ht="14.4">
      <c r="A60" s="58"/>
      <c r="C60" s="58"/>
    </row>
    <row r="61" spans="1:3" ht="14.4">
      <c r="A61" s="58"/>
      <c r="C61" s="58"/>
    </row>
    <row r="62" spans="1:3" ht="14.4">
      <c r="A62" s="58"/>
      <c r="C62" s="58"/>
    </row>
    <row r="63" spans="1:3" ht="14.4">
      <c r="A63" s="58"/>
      <c r="C63" s="58"/>
    </row>
    <row r="64" spans="1:3" ht="14.4">
      <c r="A64" s="58"/>
      <c r="C64" s="58"/>
    </row>
    <row r="65" spans="1:3" ht="14.4">
      <c r="A65" s="58"/>
      <c r="C65" s="58"/>
    </row>
    <row r="66" spans="1:3" ht="14.4">
      <c r="A66" s="58"/>
      <c r="C66" s="58"/>
    </row>
    <row r="67" spans="1:3" ht="14.4">
      <c r="A67" s="58"/>
      <c r="C67" s="58"/>
    </row>
    <row r="68" spans="1:3" ht="14.4">
      <c r="A68" s="58"/>
      <c r="C68" s="58"/>
    </row>
    <row r="69" spans="1:3" ht="14.4">
      <c r="A69" s="58"/>
      <c r="C69" s="58"/>
    </row>
    <row r="70" spans="1:3" ht="14.4">
      <c r="A70" s="58"/>
      <c r="C70" s="58"/>
    </row>
    <row r="71" spans="1:3" ht="14.4">
      <c r="A71" s="58"/>
      <c r="C71" s="58"/>
    </row>
    <row r="72" spans="1:3" ht="14.4">
      <c r="A72" s="58"/>
      <c r="C72" s="58"/>
    </row>
    <row r="73" spans="1:3" ht="14.4">
      <c r="A73" s="58"/>
      <c r="C73" s="58"/>
    </row>
    <row r="74" spans="1:3" ht="14.4">
      <c r="A74" s="58"/>
      <c r="C74" s="58"/>
    </row>
    <row r="75" spans="1:3" ht="14.4">
      <c r="A75" s="58"/>
      <c r="C75" s="58"/>
    </row>
    <row r="76" spans="1:3" ht="14.4">
      <c r="A76" s="58"/>
      <c r="C76" s="58"/>
    </row>
    <row r="77" spans="1:3" ht="14.4">
      <c r="A77" s="58"/>
      <c r="C77" s="58"/>
    </row>
    <row r="78" spans="1:3" ht="14.4">
      <c r="A78" s="58"/>
      <c r="C78" s="58"/>
    </row>
    <row r="79" spans="1:3" ht="14.4">
      <c r="A79" s="58"/>
      <c r="C79" s="58"/>
    </row>
    <row r="80" spans="1:3" ht="14.4">
      <c r="A80" s="58"/>
      <c r="C80" s="58"/>
    </row>
    <row r="81" spans="1:3" ht="14.4">
      <c r="A81" s="58"/>
      <c r="C81" s="58"/>
    </row>
    <row r="82" spans="1:3" ht="14.4">
      <c r="A82" s="58"/>
      <c r="C82" s="58"/>
    </row>
    <row r="83" spans="1:3" ht="14.4">
      <c r="A83" s="58"/>
      <c r="C83" s="58"/>
    </row>
    <row r="84" spans="1:3" ht="14.4">
      <c r="A84" s="58"/>
      <c r="C84" s="58"/>
    </row>
    <row r="85" spans="1:3" ht="14.4">
      <c r="A85" s="58"/>
      <c r="C85" s="58"/>
    </row>
    <row r="86" spans="1:3" ht="14.4">
      <c r="A86" s="58"/>
      <c r="C86" s="58"/>
    </row>
    <row r="87" spans="1:3" ht="14.4">
      <c r="A87" s="58"/>
      <c r="C87" s="58"/>
    </row>
    <row r="88" spans="1:3" ht="14.4">
      <c r="A88" s="58"/>
      <c r="C88" s="58"/>
    </row>
    <row r="89" spans="1:3" ht="14.4">
      <c r="A89" s="58"/>
      <c r="C89" s="58"/>
    </row>
    <row r="90" spans="1:3" ht="14.4">
      <c r="A90" s="58"/>
      <c r="C90" s="58"/>
    </row>
    <row r="91" spans="1:3" ht="14.4">
      <c r="A91" s="58"/>
      <c r="C91" s="58"/>
    </row>
    <row r="92" spans="1:3" ht="14.4">
      <c r="A92" s="58"/>
      <c r="C92" s="58"/>
    </row>
    <row r="93" spans="1:3" ht="14.4">
      <c r="A93" s="58"/>
      <c r="C93" s="58"/>
    </row>
    <row r="94" spans="1:3" ht="14.4">
      <c r="A94" s="58"/>
      <c r="C94" s="58"/>
    </row>
    <row r="95" spans="1:3" ht="14.4">
      <c r="A95" s="58"/>
      <c r="C95" s="58"/>
    </row>
    <row r="96" spans="1:3" ht="14.4">
      <c r="A96" s="58"/>
      <c r="C96" s="58"/>
    </row>
    <row r="97" spans="1:3" ht="14.4">
      <c r="A97" s="58"/>
      <c r="C97" s="58"/>
    </row>
    <row r="98" spans="1:3" ht="14.4">
      <c r="A98" s="58"/>
      <c r="C98" s="58"/>
    </row>
    <row r="99" spans="1:3" ht="14.4">
      <c r="A99" s="58"/>
      <c r="C99" s="58"/>
    </row>
    <row r="100" spans="1:3" ht="14.4">
      <c r="A100" s="58"/>
      <c r="C100" s="58"/>
    </row>
    <row r="101" spans="1:3" ht="14.4">
      <c r="A101" s="58"/>
      <c r="C101" s="58"/>
    </row>
    <row r="102" spans="1:3" ht="14.4">
      <c r="A102" s="58"/>
      <c r="C102" s="58"/>
    </row>
    <row r="103" spans="1:3" ht="14.4">
      <c r="A103" s="58"/>
      <c r="C103" s="58"/>
    </row>
    <row r="104" spans="1:3" ht="14.4">
      <c r="A104" s="58"/>
      <c r="C104" s="58"/>
    </row>
    <row r="105" spans="1:3" ht="14.4">
      <c r="A105" s="58"/>
      <c r="C105" s="58"/>
    </row>
    <row r="106" spans="1:3" ht="14.4">
      <c r="A106" s="58"/>
      <c r="C106" s="58"/>
    </row>
    <row r="107" spans="1:3" ht="14.4">
      <c r="A107" s="58"/>
      <c r="C107" s="58"/>
    </row>
    <row r="108" spans="1:3" ht="14.4">
      <c r="A108" s="58"/>
      <c r="C108" s="58"/>
    </row>
    <row r="109" spans="1:3" ht="14.4">
      <c r="A109" s="58"/>
      <c r="C109" s="58"/>
    </row>
    <row r="110" spans="1:3" ht="14.4">
      <c r="A110" s="58"/>
      <c r="C110" s="58"/>
    </row>
    <row r="111" spans="1:3" ht="14.4">
      <c r="A111" s="58"/>
      <c r="C111" s="58"/>
    </row>
    <row r="112" spans="1:3" ht="14.4">
      <c r="A112" s="58"/>
      <c r="C112" s="58"/>
    </row>
    <row r="113" spans="1:3" ht="14.4">
      <c r="A113" s="58"/>
      <c r="C113" s="58"/>
    </row>
    <row r="114" spans="1:3" ht="14.4">
      <c r="A114" s="58"/>
      <c r="C114" s="58"/>
    </row>
    <row r="115" spans="1:3" ht="14.4">
      <c r="A115" s="58"/>
      <c r="C115" s="58"/>
    </row>
    <row r="116" spans="1:3" ht="14.4">
      <c r="A116" s="58"/>
      <c r="C116" s="58"/>
    </row>
    <row r="117" spans="1:3" ht="14.4">
      <c r="A117" s="58"/>
      <c r="C117" s="58"/>
    </row>
    <row r="118" spans="1:3" ht="14.4">
      <c r="A118" s="58"/>
      <c r="C118" s="58"/>
    </row>
    <row r="119" spans="1:3" ht="14.4">
      <c r="A119" s="58"/>
      <c r="C119" s="58"/>
    </row>
    <row r="120" spans="1:3" ht="14.4">
      <c r="A120" s="58"/>
      <c r="C120" s="58"/>
    </row>
    <row r="121" spans="1:3" ht="14.4">
      <c r="A121" s="58"/>
      <c r="C121" s="58"/>
    </row>
    <row r="122" spans="1:3" ht="14.4">
      <c r="A122" s="58"/>
      <c r="C122" s="58"/>
    </row>
    <row r="123" spans="1:3" ht="14.4">
      <c r="A123" s="58"/>
      <c r="C123" s="58"/>
    </row>
    <row r="124" spans="1:3" ht="14.4">
      <c r="A124" s="58"/>
      <c r="C124" s="58"/>
    </row>
    <row r="125" spans="1:3" ht="14.4">
      <c r="A125" s="58"/>
      <c r="C125" s="58"/>
    </row>
    <row r="126" spans="1:3" ht="14.4">
      <c r="A126" s="58"/>
      <c r="C126" s="58"/>
    </row>
    <row r="127" spans="1:3" ht="14.4">
      <c r="A127" s="58"/>
      <c r="C127" s="58"/>
    </row>
    <row r="128" spans="1:3" ht="14.4">
      <c r="A128" s="58"/>
      <c r="C128" s="58"/>
    </row>
    <row r="129" spans="1:3" ht="14.4">
      <c r="A129" s="58"/>
      <c r="C129" s="58"/>
    </row>
    <row r="130" spans="1:3" ht="14.4">
      <c r="A130" s="58"/>
      <c r="C130" s="58"/>
    </row>
    <row r="131" spans="1:3" ht="14.4">
      <c r="A131" s="58"/>
      <c r="C131" s="58"/>
    </row>
    <row r="132" spans="1:3" ht="14.4">
      <c r="A132" s="58"/>
      <c r="C132" s="58"/>
    </row>
    <row r="133" spans="1:3" ht="14.4">
      <c r="A133" s="58"/>
      <c r="C133" s="58"/>
    </row>
    <row r="134" spans="1:3" ht="14.4">
      <c r="A134" s="58"/>
      <c r="C134" s="58"/>
    </row>
    <row r="135" spans="1:3" ht="14.4">
      <c r="A135" s="58"/>
      <c r="C135" s="58"/>
    </row>
    <row r="136" spans="1:3" ht="14.4">
      <c r="A136" s="58"/>
      <c r="C136" s="58"/>
    </row>
    <row r="137" spans="1:3" ht="14.4">
      <c r="A137" s="58"/>
      <c r="C137" s="58"/>
    </row>
    <row r="138" spans="1:3" ht="14.4">
      <c r="A138" s="58"/>
      <c r="C138" s="58"/>
    </row>
    <row r="139" spans="1:3" ht="14.4">
      <c r="A139" s="58"/>
      <c r="C139" s="58"/>
    </row>
    <row r="140" spans="1:3" ht="14.4">
      <c r="A140" s="58"/>
      <c r="C140" s="58"/>
    </row>
    <row r="141" spans="1:3" ht="14.4">
      <c r="A141" s="58"/>
      <c r="C141" s="58"/>
    </row>
    <row r="142" spans="1:3" ht="14.4">
      <c r="A142" s="58"/>
      <c r="C142" s="58"/>
    </row>
    <row r="143" spans="1:3" ht="14.4">
      <c r="A143" s="58"/>
      <c r="C143" s="58"/>
    </row>
    <row r="144" spans="1:3" ht="14.4">
      <c r="A144" s="58"/>
      <c r="C144" s="58"/>
    </row>
    <row r="145" spans="1:3" ht="14.4">
      <c r="A145" s="58"/>
      <c r="C145" s="58"/>
    </row>
    <row r="146" spans="1:3" ht="14.4">
      <c r="A146" s="58"/>
      <c r="C146" s="58"/>
    </row>
    <row r="147" spans="1:3" ht="14.4">
      <c r="A147" s="58"/>
      <c r="C147" s="58"/>
    </row>
    <row r="148" spans="1:3" ht="14.4">
      <c r="A148" s="58"/>
      <c r="C148" s="58"/>
    </row>
    <row r="149" spans="1:3" ht="14.4">
      <c r="A149" s="58"/>
      <c r="C149" s="58"/>
    </row>
    <row r="150" spans="1:3" ht="14.4">
      <c r="A150" s="58"/>
      <c r="C150" s="58"/>
    </row>
    <row r="151" spans="1:3" ht="14.4">
      <c r="A151" s="58"/>
      <c r="C151" s="58"/>
    </row>
    <row r="152" spans="1:3" ht="14.4">
      <c r="A152" s="58"/>
      <c r="C152" s="58"/>
    </row>
    <row r="153" spans="1:3" ht="14.4">
      <c r="A153" s="58"/>
      <c r="C153" s="58"/>
    </row>
    <row r="154" spans="1:3" ht="14.4">
      <c r="A154" s="58"/>
      <c r="C154" s="58"/>
    </row>
    <row r="155" spans="1:3" ht="14.4">
      <c r="A155" s="58"/>
      <c r="C155" s="58"/>
    </row>
    <row r="156" spans="1:3" ht="14.4">
      <c r="A156" s="58"/>
      <c r="C156" s="58"/>
    </row>
    <row r="157" spans="1:3" ht="14.4">
      <c r="A157" s="58"/>
      <c r="C157" s="58"/>
    </row>
    <row r="158" spans="1:3" ht="14.4">
      <c r="A158" s="58"/>
      <c r="C158" s="58"/>
    </row>
    <row r="159" spans="1:3" ht="14.4">
      <c r="A159" s="58"/>
      <c r="C159" s="58"/>
    </row>
    <row r="160" spans="1:3" ht="14.4">
      <c r="A160" s="58"/>
      <c r="C160" s="58"/>
    </row>
    <row r="161" spans="1:3" ht="14.4">
      <c r="A161" s="58"/>
      <c r="C161" s="58"/>
    </row>
    <row r="162" spans="1:3" ht="14.4">
      <c r="A162" s="58"/>
      <c r="C162" s="58"/>
    </row>
    <row r="163" spans="1:3" ht="14.4">
      <c r="A163" s="58"/>
      <c r="C163" s="58"/>
    </row>
    <row r="164" spans="1:3" ht="14.4">
      <c r="A164" s="58"/>
      <c r="C164" s="58"/>
    </row>
    <row r="165" spans="1:3" ht="14.4">
      <c r="A165" s="58"/>
      <c r="C165" s="58"/>
    </row>
    <row r="166" spans="1:3" ht="14.4">
      <c r="A166" s="58"/>
      <c r="C166" s="58"/>
    </row>
    <row r="167" spans="1:3" ht="14.4">
      <c r="A167" s="58"/>
      <c r="C167" s="58"/>
    </row>
    <row r="168" spans="1:3" ht="14.4">
      <c r="A168" s="58"/>
      <c r="C168" s="58"/>
    </row>
    <row r="169" spans="1:3" ht="14.4">
      <c r="A169" s="58"/>
      <c r="C169" s="58"/>
    </row>
    <row r="170" spans="1:3" ht="14.4">
      <c r="A170" s="58"/>
      <c r="C170" s="58"/>
    </row>
    <row r="171" spans="1:3" ht="14.4">
      <c r="A171" s="58"/>
      <c r="C171" s="58"/>
    </row>
    <row r="172" spans="1:3" ht="14.4">
      <c r="A172" s="58"/>
      <c r="C172" s="58"/>
    </row>
    <row r="173" spans="1:3" ht="14.4">
      <c r="A173" s="58"/>
      <c r="C173" s="58"/>
    </row>
    <row r="174" spans="1:3" ht="14.4">
      <c r="A174" s="58"/>
      <c r="C174" s="58"/>
    </row>
    <row r="175" spans="1:3" ht="14.4">
      <c r="A175" s="58"/>
      <c r="C175" s="58"/>
    </row>
    <row r="176" spans="1:3" ht="14.4">
      <c r="A176" s="58"/>
      <c r="C176" s="58"/>
    </row>
    <row r="177" spans="1:3" ht="14.4">
      <c r="A177" s="58"/>
      <c r="C177" s="58"/>
    </row>
    <row r="178" spans="1:3" ht="14.4">
      <c r="A178" s="58"/>
      <c r="C178" s="58"/>
    </row>
    <row r="179" spans="1:3" ht="14.4">
      <c r="A179" s="58"/>
      <c r="C179" s="58"/>
    </row>
    <row r="180" spans="1:3" ht="14.4">
      <c r="A180" s="58"/>
      <c r="C180" s="58"/>
    </row>
    <row r="181" spans="1:3" ht="14.4">
      <c r="A181" s="58"/>
      <c r="C181" s="58"/>
    </row>
    <row r="182" spans="1:3" ht="14.4">
      <c r="A182" s="58"/>
      <c r="C182" s="58"/>
    </row>
    <row r="183" spans="1:3" ht="14.4">
      <c r="A183" s="58"/>
      <c r="C183" s="58"/>
    </row>
    <row r="184" spans="1:3" ht="14.4">
      <c r="A184" s="58"/>
      <c r="C184" s="58"/>
    </row>
    <row r="185" spans="1:3" ht="14.4">
      <c r="A185" s="58"/>
      <c r="C185" s="58"/>
    </row>
    <row r="186" spans="1:3" ht="14.4">
      <c r="A186" s="58"/>
      <c r="C186" s="58"/>
    </row>
    <row r="187" spans="1:3" ht="14.4">
      <c r="A187" s="58"/>
      <c r="C187" s="58"/>
    </row>
    <row r="188" spans="1:3" ht="14.4">
      <c r="A188" s="58"/>
      <c r="C188" s="58"/>
    </row>
    <row r="189" spans="1:3" ht="14.4">
      <c r="A189" s="58"/>
      <c r="C189" s="58"/>
    </row>
    <row r="190" spans="1:3" ht="14.4">
      <c r="A190" s="58"/>
      <c r="C190" s="58"/>
    </row>
    <row r="191" spans="1:3" ht="14.4">
      <c r="A191" s="58"/>
      <c r="C191" s="58"/>
    </row>
    <row r="192" spans="1:3" ht="14.4">
      <c r="A192" s="58"/>
      <c r="C192" s="58"/>
    </row>
    <row r="193" spans="1:3" ht="14.4">
      <c r="A193" s="58"/>
      <c r="C193" s="58"/>
    </row>
    <row r="194" spans="1:3" ht="14.4">
      <c r="A194" s="58"/>
      <c r="C194" s="58"/>
    </row>
    <row r="195" spans="1:3" ht="14.4">
      <c r="A195" s="58"/>
      <c r="C195" s="58"/>
    </row>
    <row r="196" spans="1:3" ht="14.4">
      <c r="A196" s="58"/>
      <c r="C196" s="58"/>
    </row>
    <row r="197" spans="1:3" ht="14.4">
      <c r="A197" s="58"/>
      <c r="C197" s="58"/>
    </row>
    <row r="198" spans="1:3" ht="14.4">
      <c r="A198" s="58"/>
      <c r="C198" s="58"/>
    </row>
    <row r="199" spans="1:3" ht="14.4">
      <c r="A199" s="58"/>
      <c r="C199" s="58"/>
    </row>
    <row r="200" spans="1:3" ht="14.4">
      <c r="A200" s="58"/>
      <c r="C200" s="58"/>
    </row>
    <row r="201" spans="1:3" ht="14.4">
      <c r="A201" s="58"/>
      <c r="C201" s="58"/>
    </row>
    <row r="202" spans="1:3" ht="14.4">
      <c r="A202" s="58"/>
      <c r="C202" s="58"/>
    </row>
    <row r="203" spans="1:3" ht="14.4">
      <c r="A203" s="58"/>
      <c r="C203" s="58"/>
    </row>
    <row r="204" spans="1:3" ht="14.4">
      <c r="A204" s="58"/>
      <c r="C204" s="58"/>
    </row>
    <row r="205" spans="1:3" ht="14.4">
      <c r="A205" s="58"/>
      <c r="C205" s="58"/>
    </row>
    <row r="206" spans="1:3" ht="14.4">
      <c r="A206" s="58"/>
      <c r="C206" s="58"/>
    </row>
    <row r="207" spans="1:3" ht="14.4">
      <c r="A207" s="58"/>
      <c r="C207" s="58"/>
    </row>
    <row r="208" spans="1:3" ht="14.4">
      <c r="A208" s="58"/>
      <c r="C208" s="58"/>
    </row>
    <row r="209" spans="1:3" ht="14.4">
      <c r="A209" s="58"/>
      <c r="C209" s="58"/>
    </row>
    <row r="210" spans="1:3" ht="14.4">
      <c r="A210" s="58"/>
      <c r="C210" s="58"/>
    </row>
    <row r="211" spans="1:3" ht="14.4">
      <c r="A211" s="58"/>
      <c r="C211" s="58"/>
    </row>
    <row r="212" spans="1:3" ht="14.4">
      <c r="A212" s="58"/>
      <c r="C212" s="58"/>
    </row>
    <row r="213" spans="1:3" ht="14.4">
      <c r="A213" s="58"/>
      <c r="C213" s="58"/>
    </row>
    <row r="214" spans="1:3" ht="14.4">
      <c r="A214" s="58"/>
      <c r="C214" s="58"/>
    </row>
    <row r="215" spans="1:3" ht="14.4">
      <c r="A215" s="58"/>
      <c r="C215" s="58"/>
    </row>
    <row r="216" spans="1:3" ht="14.4">
      <c r="A216" s="58"/>
      <c r="C216" s="58"/>
    </row>
    <row r="217" spans="1:3" ht="14.4">
      <c r="A217" s="58"/>
      <c r="C217" s="58"/>
    </row>
    <row r="218" spans="1:3" ht="14.4">
      <c r="A218" s="58"/>
      <c r="C218" s="58"/>
    </row>
    <row r="219" spans="1:3" ht="14.4">
      <c r="A219" s="58"/>
      <c r="C219" s="58"/>
    </row>
    <row r="220" spans="1:3" ht="14.4">
      <c r="A220" s="58"/>
      <c r="C220" s="58"/>
    </row>
    <row r="221" spans="1:3" ht="14.4">
      <c r="A221" s="58"/>
      <c r="C221" s="58"/>
    </row>
    <row r="222" spans="1:3" ht="14.4">
      <c r="A222" s="58"/>
      <c r="C222" s="58"/>
    </row>
    <row r="223" spans="1:3" ht="14.4">
      <c r="A223" s="58"/>
      <c r="C223" s="58"/>
    </row>
    <row r="224" spans="1:3" ht="14.4">
      <c r="A224" s="58"/>
      <c r="C224" s="58"/>
    </row>
    <row r="225" spans="1:3" ht="14.4">
      <c r="A225" s="58"/>
      <c r="C225" s="58"/>
    </row>
    <row r="226" spans="1:3" ht="14.4">
      <c r="A226" s="58"/>
      <c r="C226" s="58"/>
    </row>
    <row r="227" spans="1:3" ht="14.4">
      <c r="A227" s="58"/>
      <c r="C227" s="58"/>
    </row>
    <row r="228" spans="1:3" ht="14.4">
      <c r="A228" s="58"/>
      <c r="C228" s="58"/>
    </row>
    <row r="229" spans="1:3" ht="14.4">
      <c r="A229" s="58"/>
      <c r="C229" s="58"/>
    </row>
    <row r="230" spans="1:3" ht="14.4">
      <c r="A230" s="58"/>
      <c r="C230" s="58"/>
    </row>
    <row r="231" spans="1:3" ht="14.4">
      <c r="A231" s="58"/>
      <c r="C231" s="58"/>
    </row>
    <row r="232" spans="1:3" ht="14.4">
      <c r="A232" s="58"/>
      <c r="C232" s="58"/>
    </row>
    <row r="233" spans="1:3" ht="14.4">
      <c r="A233" s="58"/>
      <c r="C233" s="58"/>
    </row>
    <row r="234" spans="1:3" ht="14.4">
      <c r="A234" s="58"/>
      <c r="C234" s="58"/>
    </row>
    <row r="235" spans="1:3" ht="14.4">
      <c r="A235" s="58"/>
      <c r="C235" s="58"/>
    </row>
    <row r="236" spans="1:3" ht="14.4">
      <c r="A236" s="58"/>
      <c r="C236" s="58"/>
    </row>
    <row r="237" spans="1:3" ht="14.4">
      <c r="A237" s="58"/>
      <c r="C237" s="58"/>
    </row>
    <row r="238" spans="1:3" ht="14.4">
      <c r="A238" s="58"/>
      <c r="C238" s="58"/>
    </row>
    <row r="239" spans="1:3" ht="14.4">
      <c r="A239" s="58"/>
      <c r="C239" s="58"/>
    </row>
    <row r="240" spans="1:3" ht="14.4">
      <c r="A240" s="58"/>
      <c r="C240" s="58"/>
    </row>
    <row r="241" spans="1:3" ht="14.4">
      <c r="A241" s="58"/>
      <c r="C241" s="58"/>
    </row>
    <row r="242" spans="1:3" ht="14.4">
      <c r="A242" s="58"/>
      <c r="C242" s="58"/>
    </row>
    <row r="243" spans="1:3" ht="14.4">
      <c r="A243" s="58"/>
      <c r="C243" s="58"/>
    </row>
    <row r="244" spans="1:3" ht="14.4">
      <c r="A244" s="58"/>
      <c r="C244" s="58"/>
    </row>
    <row r="245" spans="1:3" ht="14.4">
      <c r="A245" s="58"/>
      <c r="C245" s="58"/>
    </row>
    <row r="246" spans="1:3" ht="14.4">
      <c r="A246" s="58"/>
      <c r="C246" s="58"/>
    </row>
    <row r="247" spans="1:3" ht="14.4">
      <c r="A247" s="58"/>
      <c r="C247" s="58"/>
    </row>
    <row r="248" spans="1:3" ht="14.4">
      <c r="A248" s="58"/>
      <c r="C248" s="58"/>
    </row>
    <row r="249" spans="1:3" ht="14.4">
      <c r="A249" s="58"/>
      <c r="C249" s="58"/>
    </row>
    <row r="250" spans="1:3" ht="14.4">
      <c r="A250" s="58"/>
      <c r="C250" s="58"/>
    </row>
    <row r="251" spans="1:3" ht="14.4">
      <c r="A251" s="58"/>
      <c r="C251" s="58"/>
    </row>
    <row r="252" spans="1:3" ht="14.4">
      <c r="A252" s="58"/>
      <c r="C252" s="58"/>
    </row>
    <row r="253" spans="1:3" ht="14.4">
      <c r="A253" s="58"/>
      <c r="C253" s="58"/>
    </row>
    <row r="254" spans="1:3" ht="14.4">
      <c r="A254" s="58"/>
      <c r="C254" s="58"/>
    </row>
    <row r="255" spans="1:3" ht="14.4">
      <c r="A255" s="58"/>
      <c r="C255" s="58"/>
    </row>
    <row r="256" spans="1:3" ht="14.4">
      <c r="A256" s="58"/>
      <c r="C256" s="58"/>
    </row>
    <row r="257" spans="1:3" ht="14.4">
      <c r="A257" s="58"/>
      <c r="C257" s="58"/>
    </row>
    <row r="258" spans="1:3" ht="14.4">
      <c r="A258" s="58"/>
      <c r="C258" s="58"/>
    </row>
    <row r="259" spans="1:3" ht="14.4">
      <c r="A259" s="58"/>
      <c r="C259" s="58"/>
    </row>
    <row r="260" spans="1:3" ht="14.4">
      <c r="A260" s="58"/>
      <c r="C260" s="58"/>
    </row>
    <row r="261" spans="1:3" ht="14.4">
      <c r="A261" s="58"/>
      <c r="C261" s="58"/>
    </row>
    <row r="262" spans="1:3" ht="14.4">
      <c r="A262" s="58"/>
      <c r="C262" s="58"/>
    </row>
    <row r="263" spans="1:3" ht="14.4">
      <c r="A263" s="58"/>
      <c r="C263" s="58"/>
    </row>
    <row r="264" spans="1:3" ht="14.4">
      <c r="A264" s="58"/>
      <c r="C264" s="58"/>
    </row>
    <row r="265" spans="1:3" ht="14.4">
      <c r="A265" s="58"/>
      <c r="C265" s="58"/>
    </row>
    <row r="266" spans="1:3" ht="14.4">
      <c r="A266" s="58"/>
      <c r="C266" s="58"/>
    </row>
    <row r="267" spans="1:3" ht="14.4">
      <c r="A267" s="58"/>
      <c r="C267" s="58"/>
    </row>
    <row r="268" spans="1:3" ht="14.4">
      <c r="A268" s="58"/>
      <c r="C268" s="58"/>
    </row>
    <row r="269" spans="1:3" ht="14.4">
      <c r="A269" s="58"/>
      <c r="C269" s="58"/>
    </row>
    <row r="270" spans="1:3" ht="14.4">
      <c r="A270" s="58"/>
      <c r="C270" s="58"/>
    </row>
    <row r="271" spans="1:3" ht="14.4">
      <c r="A271" s="58"/>
      <c r="C271" s="58"/>
    </row>
    <row r="272" spans="1:3" ht="14.4">
      <c r="A272" s="58"/>
      <c r="C272" s="58"/>
    </row>
    <row r="273" spans="1:3" ht="14.4">
      <c r="A273" s="58"/>
      <c r="C273" s="58"/>
    </row>
    <row r="274" spans="1:3" ht="14.4">
      <c r="A274" s="58"/>
      <c r="C274" s="58"/>
    </row>
    <row r="275" spans="1:3" ht="14.4">
      <c r="A275" s="58"/>
      <c r="C275" s="58"/>
    </row>
    <row r="276" spans="1:3" ht="14.4">
      <c r="A276" s="58"/>
      <c r="C276" s="58"/>
    </row>
    <row r="277" spans="1:3" ht="14.4">
      <c r="A277" s="58"/>
      <c r="C277" s="58"/>
    </row>
    <row r="278" spans="1:3" ht="14.4">
      <c r="A278" s="58"/>
      <c r="C278" s="58"/>
    </row>
    <row r="279" spans="1:3" ht="14.4">
      <c r="A279" s="58"/>
      <c r="C279" s="58"/>
    </row>
    <row r="280" spans="1:3" ht="14.4">
      <c r="A280" s="58"/>
      <c r="C280" s="58"/>
    </row>
    <row r="281" spans="1:3" ht="14.4">
      <c r="A281" s="58"/>
      <c r="C281" s="58"/>
    </row>
    <row r="282" spans="1:3" ht="14.4">
      <c r="A282" s="58"/>
      <c r="C282" s="58"/>
    </row>
    <row r="283" spans="1:3" ht="14.4">
      <c r="A283" s="58"/>
      <c r="C283" s="58"/>
    </row>
    <row r="284" spans="1:3" ht="14.4">
      <c r="A284" s="58"/>
      <c r="C284" s="58"/>
    </row>
    <row r="285" spans="1:3" ht="14.4">
      <c r="A285" s="58"/>
      <c r="C285" s="58"/>
    </row>
    <row r="286" spans="1:3" ht="14.4">
      <c r="A286" s="58"/>
      <c r="C286" s="58"/>
    </row>
    <row r="287" spans="1:3" ht="14.4">
      <c r="A287" s="58"/>
      <c r="C287" s="58"/>
    </row>
    <row r="288" spans="1:3" ht="14.4">
      <c r="A288" s="58"/>
      <c r="C288" s="58"/>
    </row>
    <row r="289" spans="1:3" ht="14.4">
      <c r="A289" s="58"/>
      <c r="C289" s="58"/>
    </row>
    <row r="290" spans="1:3" ht="14.4">
      <c r="A290" s="58"/>
      <c r="C290" s="58"/>
    </row>
    <row r="291" spans="1:3" ht="14.4">
      <c r="A291" s="58"/>
      <c r="C291" s="58"/>
    </row>
    <row r="292" spans="1:3" ht="14.4">
      <c r="A292" s="58"/>
      <c r="C292" s="58"/>
    </row>
    <row r="293" spans="1:3" ht="14.4">
      <c r="A293" s="58"/>
      <c r="C293" s="58"/>
    </row>
    <row r="294" spans="1:3" ht="14.4">
      <c r="A294" s="58"/>
      <c r="C294" s="58"/>
    </row>
    <row r="295" spans="1:3" ht="14.4">
      <c r="A295" s="58"/>
      <c r="C295" s="58"/>
    </row>
    <row r="296" spans="1:3" ht="14.4">
      <c r="A296" s="58"/>
      <c r="C296" s="58"/>
    </row>
    <row r="297" spans="1:3" ht="14.4">
      <c r="A297" s="58"/>
      <c r="C297" s="58"/>
    </row>
    <row r="298" spans="1:3" ht="14.4">
      <c r="A298" s="58"/>
      <c r="C298" s="58"/>
    </row>
    <row r="299" spans="1:3" ht="14.4">
      <c r="A299" s="58"/>
      <c r="C299" s="58"/>
    </row>
    <row r="300" spans="1:3" ht="14.4">
      <c r="A300" s="58"/>
      <c r="C300" s="58"/>
    </row>
    <row r="301" spans="1:3" ht="14.4">
      <c r="A301" s="58"/>
      <c r="C301" s="58"/>
    </row>
    <row r="302" spans="1:3" ht="14.4">
      <c r="A302" s="58"/>
      <c r="C302" s="58"/>
    </row>
    <row r="303" spans="1:3" ht="14.4">
      <c r="A303" s="58"/>
      <c r="C303" s="58"/>
    </row>
    <row r="304" spans="1:3" ht="14.4">
      <c r="A304" s="58"/>
      <c r="C304" s="58"/>
    </row>
    <row r="305" spans="1:3" ht="14.4">
      <c r="A305" s="58"/>
      <c r="C305" s="58"/>
    </row>
    <row r="306" spans="1:3" ht="14.4">
      <c r="A306" s="58"/>
      <c r="C306" s="58"/>
    </row>
    <row r="307" spans="1:3" ht="14.4">
      <c r="A307" s="58"/>
      <c r="C307" s="58"/>
    </row>
    <row r="308" spans="1:3" ht="14.4">
      <c r="A308" s="58"/>
      <c r="C308" s="58"/>
    </row>
    <row r="309" spans="1:3" ht="14.4">
      <c r="A309" s="58"/>
      <c r="C309" s="58"/>
    </row>
    <row r="310" spans="1:3" ht="14.4">
      <c r="A310" s="58"/>
      <c r="C310" s="58"/>
    </row>
    <row r="311" spans="1:3" ht="14.4">
      <c r="A311" s="58"/>
      <c r="C311" s="58"/>
    </row>
    <row r="312" spans="1:3" ht="14.4">
      <c r="A312" s="58"/>
      <c r="C312" s="58"/>
    </row>
    <row r="313" spans="1:3" ht="14.4">
      <c r="A313" s="58"/>
      <c r="C313" s="58"/>
    </row>
    <row r="314" spans="1:3" ht="14.4">
      <c r="A314" s="58"/>
      <c r="C314" s="58"/>
    </row>
    <row r="315" spans="1:3" ht="14.4">
      <c r="A315" s="58"/>
      <c r="C315" s="58"/>
    </row>
    <row r="316" spans="1:3" ht="14.4">
      <c r="A316" s="58"/>
      <c r="C316" s="58"/>
    </row>
    <row r="317" spans="1:3" ht="14.4">
      <c r="A317" s="58"/>
      <c r="C317" s="58"/>
    </row>
    <row r="318" spans="1:3" ht="14.4">
      <c r="A318" s="58"/>
      <c r="C318" s="58"/>
    </row>
    <row r="319" spans="1:3" ht="14.4">
      <c r="A319" s="58"/>
      <c r="C319" s="58"/>
    </row>
    <row r="320" spans="1:3" ht="14.4">
      <c r="A320" s="58"/>
      <c r="C320" s="58"/>
    </row>
    <row r="321" spans="1:3" ht="14.4">
      <c r="A321" s="58"/>
      <c r="C321" s="58"/>
    </row>
    <row r="322" spans="1:3" ht="14.4">
      <c r="A322" s="58"/>
      <c r="C322" s="58"/>
    </row>
    <row r="323" spans="1:3" ht="14.4">
      <c r="A323" s="58"/>
      <c r="C323" s="58"/>
    </row>
    <row r="324" spans="1:3" ht="14.4">
      <c r="A324" s="58"/>
      <c r="C324" s="58"/>
    </row>
    <row r="325" spans="1:3" ht="14.4">
      <c r="A325" s="58"/>
      <c r="C325" s="58"/>
    </row>
    <row r="326" spans="1:3" ht="14.4">
      <c r="A326" s="58"/>
      <c r="C326" s="58"/>
    </row>
    <row r="327" spans="1:3" ht="14.4">
      <c r="A327" s="58"/>
      <c r="C327" s="58"/>
    </row>
    <row r="328" spans="1:3" ht="14.4">
      <c r="A328" s="58"/>
      <c r="C328" s="58"/>
    </row>
    <row r="329" spans="1:3" ht="14.4">
      <c r="A329" s="58"/>
      <c r="C329" s="58"/>
    </row>
    <row r="330" spans="1:3" ht="14.4">
      <c r="A330" s="58"/>
      <c r="C330" s="58"/>
    </row>
    <row r="331" spans="1:3" ht="14.4">
      <c r="A331" s="58"/>
      <c r="C331" s="58"/>
    </row>
    <row r="332" spans="1:3" ht="14.4">
      <c r="A332" s="58"/>
      <c r="C332" s="58"/>
    </row>
    <row r="333" spans="1:3" ht="14.4">
      <c r="A333" s="58"/>
      <c r="C333" s="58"/>
    </row>
    <row r="334" spans="1:3" ht="14.4">
      <c r="A334" s="58"/>
      <c r="C334" s="58"/>
    </row>
    <row r="335" spans="1:3" ht="14.4">
      <c r="A335" s="58"/>
      <c r="C335" s="58"/>
    </row>
    <row r="336" spans="1:3" ht="14.4">
      <c r="A336" s="58"/>
      <c r="C336" s="58"/>
    </row>
    <row r="337" spans="1:3" ht="14.4">
      <c r="A337" s="58"/>
      <c r="C337" s="58"/>
    </row>
    <row r="338" spans="1:3" ht="14.4">
      <c r="A338" s="58"/>
      <c r="C338" s="58"/>
    </row>
    <row r="339" spans="1:3" ht="14.4">
      <c r="A339" s="58"/>
      <c r="C339" s="58"/>
    </row>
    <row r="340" spans="1:3" ht="14.4">
      <c r="A340" s="58"/>
      <c r="C340" s="58"/>
    </row>
    <row r="341" spans="1:3" ht="14.4">
      <c r="A341" s="58"/>
      <c r="C341" s="58"/>
    </row>
    <row r="342" spans="1:3" ht="14.4">
      <c r="A342" s="58"/>
      <c r="C342" s="58"/>
    </row>
    <row r="343" spans="1:3" ht="14.4">
      <c r="A343" s="58"/>
      <c r="C343" s="58"/>
    </row>
    <row r="344" spans="1:3" ht="14.4">
      <c r="A344" s="58"/>
      <c r="C344" s="58"/>
    </row>
    <row r="345" spans="1:3" ht="14.4">
      <c r="A345" s="58"/>
      <c r="C345" s="58"/>
    </row>
    <row r="346" spans="1:3" ht="14.4">
      <c r="A346" s="58"/>
      <c r="C346" s="58"/>
    </row>
    <row r="347" spans="1:3" ht="14.4">
      <c r="A347" s="58"/>
      <c r="C347" s="58"/>
    </row>
    <row r="348" spans="1:3" ht="14.4">
      <c r="A348" s="58"/>
      <c r="C348" s="58"/>
    </row>
    <row r="349" spans="1:3" ht="14.4">
      <c r="A349" s="58"/>
      <c r="C349" s="58"/>
    </row>
    <row r="350" spans="1:3" ht="14.4">
      <c r="A350" s="58"/>
      <c r="C350" s="58"/>
    </row>
    <row r="351" spans="1:3" ht="14.4">
      <c r="A351" s="58"/>
      <c r="C351" s="58"/>
    </row>
    <row r="352" spans="1:3" ht="14.4">
      <c r="A352" s="58"/>
      <c r="C352" s="58"/>
    </row>
    <row r="353" spans="1:3" ht="14.4">
      <c r="A353" s="58"/>
      <c r="C353" s="58"/>
    </row>
    <row r="354" spans="1:3" ht="14.4">
      <c r="A354" s="58"/>
      <c r="C354" s="58"/>
    </row>
    <row r="355" spans="1:3" ht="14.4">
      <c r="A355" s="58"/>
      <c r="C355" s="58"/>
    </row>
    <row r="356" spans="1:3" ht="14.4">
      <c r="A356" s="58"/>
      <c r="C356" s="58"/>
    </row>
    <row r="357" spans="1:3" ht="14.4">
      <c r="A357" s="58"/>
      <c r="C357" s="58"/>
    </row>
    <row r="358" spans="1:3" ht="14.4">
      <c r="A358" s="58"/>
      <c r="C358" s="58"/>
    </row>
    <row r="359" spans="1:3" ht="14.4">
      <c r="A359" s="58"/>
      <c r="C359" s="58"/>
    </row>
    <row r="360" spans="1:3" ht="14.4">
      <c r="A360" s="58"/>
      <c r="C360" s="58"/>
    </row>
    <row r="361" spans="1:3" ht="14.4">
      <c r="A361" s="58"/>
      <c r="C361" s="58"/>
    </row>
    <row r="362" spans="1:3" ht="14.4">
      <c r="A362" s="58"/>
      <c r="C362" s="58"/>
    </row>
    <row r="363" spans="1:3" ht="14.4">
      <c r="A363" s="58"/>
      <c r="C363" s="58"/>
    </row>
    <row r="364" spans="1:3" ht="14.4">
      <c r="A364" s="58"/>
      <c r="C364" s="58"/>
    </row>
    <row r="365" spans="1:3" ht="14.4">
      <c r="A365" s="58"/>
      <c r="C365" s="58"/>
    </row>
    <row r="366" spans="1:3" ht="14.4">
      <c r="A366" s="58"/>
      <c r="C366" s="58"/>
    </row>
    <row r="367" spans="1:3" ht="14.4">
      <c r="A367" s="58"/>
      <c r="C367" s="58"/>
    </row>
    <row r="368" spans="1:3" ht="14.4">
      <c r="A368" s="58"/>
      <c r="C368" s="58"/>
    </row>
    <row r="369" spans="1:3" ht="14.4">
      <c r="A369" s="58"/>
      <c r="C369" s="58"/>
    </row>
    <row r="370" spans="1:3" ht="14.4">
      <c r="A370" s="58"/>
      <c r="C370" s="58"/>
    </row>
    <row r="371" spans="1:3" ht="14.4">
      <c r="A371" s="58"/>
      <c r="C371" s="58"/>
    </row>
    <row r="372" spans="1:3" ht="14.4">
      <c r="A372" s="58"/>
      <c r="C372" s="58"/>
    </row>
    <row r="373" spans="1:3" ht="14.4">
      <c r="A373" s="58"/>
      <c r="C373" s="58"/>
    </row>
    <row r="374" spans="1:3" ht="14.4">
      <c r="A374" s="58"/>
      <c r="C374" s="58"/>
    </row>
    <row r="375" spans="1:3" ht="14.4">
      <c r="A375" s="58"/>
      <c r="C375" s="58"/>
    </row>
    <row r="376" spans="1:3" ht="14.4">
      <c r="A376" s="58"/>
      <c r="C376" s="58"/>
    </row>
    <row r="377" spans="1:3" ht="14.4">
      <c r="A377" s="58"/>
      <c r="C377" s="58"/>
    </row>
    <row r="378" spans="1:3" ht="14.4">
      <c r="A378" s="58"/>
      <c r="C378" s="58"/>
    </row>
    <row r="379" spans="1:3" ht="14.4">
      <c r="A379" s="58"/>
      <c r="C379" s="58"/>
    </row>
    <row r="380" spans="1:3" ht="14.4">
      <c r="A380" s="58"/>
      <c r="C380" s="58"/>
    </row>
    <row r="381" spans="1:3" ht="14.4">
      <c r="A381" s="58"/>
      <c r="C381" s="58"/>
    </row>
    <row r="382" spans="1:3" ht="14.4">
      <c r="A382" s="58"/>
      <c r="C382" s="58"/>
    </row>
    <row r="383" spans="1:3" ht="14.4">
      <c r="A383" s="58"/>
      <c r="C383" s="58"/>
    </row>
    <row r="384" spans="1:3" ht="14.4">
      <c r="A384" s="58"/>
      <c r="C384" s="58"/>
    </row>
    <row r="385" spans="1:3" ht="14.4">
      <c r="A385" s="58"/>
      <c r="C385" s="58"/>
    </row>
    <row r="386" spans="1:3" ht="14.4">
      <c r="A386" s="58"/>
      <c r="C386" s="58"/>
    </row>
    <row r="387" spans="1:3" ht="14.4">
      <c r="A387" s="58"/>
      <c r="C387" s="58"/>
    </row>
    <row r="388" spans="1:3" ht="14.4">
      <c r="A388" s="58"/>
      <c r="C388" s="58"/>
    </row>
    <row r="389" spans="1:3" ht="14.4">
      <c r="A389" s="58"/>
      <c r="C389" s="58"/>
    </row>
    <row r="390" spans="1:3" ht="14.4">
      <c r="A390" s="58"/>
      <c r="C390" s="58"/>
    </row>
    <row r="391" spans="1:3" ht="14.4">
      <c r="A391" s="58"/>
      <c r="C391" s="58"/>
    </row>
    <row r="392" spans="1:3" ht="14.4">
      <c r="A392" s="58"/>
      <c r="C392" s="58"/>
    </row>
    <row r="393" spans="1:3" ht="14.4">
      <c r="A393" s="58"/>
      <c r="C393" s="58"/>
    </row>
    <row r="394" spans="1:3" ht="14.4">
      <c r="A394" s="58"/>
      <c r="C394" s="58"/>
    </row>
    <row r="395" spans="1:3" ht="14.4">
      <c r="A395" s="58"/>
      <c r="C395" s="58"/>
    </row>
    <row r="396" spans="1:3" ht="14.4">
      <c r="A396" s="58"/>
      <c r="C396" s="58"/>
    </row>
    <row r="397" spans="1:3" ht="14.4">
      <c r="A397" s="58"/>
      <c r="C397" s="58"/>
    </row>
    <row r="398" spans="1:3" ht="14.4">
      <c r="A398" s="58"/>
      <c r="C398" s="58"/>
    </row>
    <row r="399" spans="1:3" ht="14.4">
      <c r="A399" s="58"/>
      <c r="C399" s="58"/>
    </row>
    <row r="400" spans="1:3" ht="14.4">
      <c r="A400" s="58"/>
      <c r="C400" s="58"/>
    </row>
    <row r="401" spans="1:3" ht="14.4">
      <c r="A401" s="58"/>
      <c r="C401" s="58"/>
    </row>
    <row r="402" spans="1:3" ht="14.4">
      <c r="A402" s="58"/>
      <c r="C402" s="58"/>
    </row>
    <row r="403" spans="1:3" ht="14.4">
      <c r="A403" s="58"/>
      <c r="C403" s="58"/>
    </row>
    <row r="404" spans="1:3" ht="14.4">
      <c r="A404" s="58"/>
      <c r="C404" s="58"/>
    </row>
    <row r="405" spans="1:3" ht="14.4">
      <c r="A405" s="58"/>
      <c r="C405" s="58"/>
    </row>
    <row r="406" spans="1:3" ht="14.4">
      <c r="A406" s="58"/>
      <c r="C406" s="58"/>
    </row>
    <row r="407" spans="1:3" ht="14.4">
      <c r="A407" s="58"/>
      <c r="C407" s="58"/>
    </row>
    <row r="408" spans="1:3" ht="14.4">
      <c r="A408" s="58"/>
      <c r="C408" s="58"/>
    </row>
    <row r="409" spans="1:3" ht="14.4">
      <c r="A409" s="58"/>
      <c r="C409" s="58"/>
    </row>
    <row r="410" spans="1:3" ht="14.4">
      <c r="A410" s="58"/>
      <c r="C410" s="58"/>
    </row>
    <row r="411" spans="1:3" ht="14.4">
      <c r="A411" s="58"/>
      <c r="C411" s="58"/>
    </row>
    <row r="412" spans="1:3" ht="14.4">
      <c r="A412" s="58"/>
      <c r="C412" s="58"/>
    </row>
    <row r="413" spans="1:3" ht="14.4">
      <c r="A413" s="58"/>
      <c r="C413" s="58"/>
    </row>
    <row r="414" spans="1:3" ht="14.4">
      <c r="A414" s="58"/>
      <c r="C414" s="58"/>
    </row>
    <row r="415" spans="1:3" ht="14.4">
      <c r="A415" s="58"/>
      <c r="C415" s="58"/>
    </row>
    <row r="416" spans="1:3" ht="14.4">
      <c r="A416" s="58"/>
      <c r="C416" s="58"/>
    </row>
    <row r="417" spans="1:3" ht="14.4">
      <c r="A417" s="58"/>
      <c r="C417" s="58"/>
    </row>
    <row r="418" spans="1:3" ht="14.4">
      <c r="A418" s="58"/>
      <c r="C418" s="58"/>
    </row>
    <row r="419" spans="1:3" ht="14.4">
      <c r="A419" s="58"/>
      <c r="C419" s="58"/>
    </row>
    <row r="420" spans="1:3" ht="14.4">
      <c r="A420" s="58"/>
      <c r="C420" s="58"/>
    </row>
    <row r="421" spans="1:3" ht="14.4">
      <c r="A421" s="58"/>
      <c r="C421" s="58"/>
    </row>
    <row r="422" spans="1:3" ht="14.4">
      <c r="A422" s="58"/>
      <c r="C422" s="58"/>
    </row>
    <row r="423" spans="1:3" ht="14.4">
      <c r="A423" s="58"/>
      <c r="C423" s="58"/>
    </row>
    <row r="424" spans="1:3" ht="14.4">
      <c r="A424" s="58"/>
      <c r="C424" s="58"/>
    </row>
    <row r="425" spans="1:3" ht="14.4">
      <c r="A425" s="58"/>
      <c r="C425" s="58"/>
    </row>
    <row r="426" spans="1:3" ht="14.4">
      <c r="A426" s="58"/>
      <c r="C426" s="58"/>
    </row>
    <row r="427" spans="1:3" ht="14.4">
      <c r="A427" s="58"/>
      <c r="C427" s="58"/>
    </row>
    <row r="428" spans="1:3" ht="14.4">
      <c r="A428" s="58"/>
      <c r="C428" s="58"/>
    </row>
    <row r="429" spans="1:3" ht="14.4">
      <c r="A429" s="58"/>
      <c r="C429" s="58"/>
    </row>
    <row r="430" spans="1:3" ht="14.4">
      <c r="A430" s="58"/>
      <c r="C430" s="58"/>
    </row>
    <row r="431" spans="1:3" ht="14.4">
      <c r="A431" s="58"/>
      <c r="C431" s="58"/>
    </row>
    <row r="432" spans="1:3" ht="14.4">
      <c r="A432" s="58"/>
      <c r="C432" s="58"/>
    </row>
    <row r="433" spans="1:3" ht="14.4">
      <c r="A433" s="58"/>
      <c r="C433" s="58"/>
    </row>
    <row r="434" spans="1:3" ht="14.4">
      <c r="A434" s="58"/>
      <c r="C434" s="58"/>
    </row>
    <row r="435" spans="1:3" ht="14.4">
      <c r="A435" s="58"/>
      <c r="C435" s="58"/>
    </row>
    <row r="436" spans="1:3" ht="14.4">
      <c r="A436" s="58"/>
      <c r="C436" s="58"/>
    </row>
    <row r="437" spans="1:3" ht="14.4">
      <c r="A437" s="58"/>
      <c r="C437" s="58"/>
    </row>
    <row r="438" spans="1:3" ht="14.4">
      <c r="A438" s="58"/>
      <c r="C438" s="58"/>
    </row>
    <row r="439" spans="1:3" ht="14.4">
      <c r="A439" s="58"/>
      <c r="C439" s="58"/>
    </row>
    <row r="440" spans="1:3" ht="14.4">
      <c r="A440" s="58"/>
      <c r="C440" s="58"/>
    </row>
    <row r="441" spans="1:3" ht="14.4">
      <c r="A441" s="58"/>
      <c r="C441" s="58"/>
    </row>
    <row r="442" spans="1:3" ht="14.4">
      <c r="A442" s="58"/>
      <c r="C442" s="58"/>
    </row>
    <row r="443" spans="1:3" ht="14.4">
      <c r="A443" s="58"/>
      <c r="C443" s="58"/>
    </row>
    <row r="444" spans="1:3" ht="14.4">
      <c r="A444" s="58"/>
      <c r="C444" s="58"/>
    </row>
    <row r="445" spans="1:3" ht="14.4">
      <c r="A445" s="58"/>
      <c r="C445" s="58"/>
    </row>
    <row r="446" spans="1:3" ht="14.4">
      <c r="A446" s="58"/>
      <c r="C446" s="58"/>
    </row>
    <row r="447" spans="1:3" ht="14.4">
      <c r="A447" s="58"/>
      <c r="C447" s="58"/>
    </row>
    <row r="448" spans="1:3" ht="14.4">
      <c r="A448" s="58"/>
      <c r="C448" s="58"/>
    </row>
    <row r="449" spans="1:3" ht="14.4">
      <c r="A449" s="58"/>
      <c r="C449" s="58"/>
    </row>
    <row r="450" spans="1:3" ht="14.4">
      <c r="A450" s="58"/>
      <c r="C450" s="58"/>
    </row>
    <row r="451" spans="1:3" ht="14.4">
      <c r="A451" s="58"/>
      <c r="C451" s="58"/>
    </row>
    <row r="452" spans="1:3" ht="14.4">
      <c r="A452" s="58"/>
      <c r="C452" s="58"/>
    </row>
    <row r="453" spans="1:3" ht="14.4">
      <c r="A453" s="58"/>
      <c r="C453" s="58"/>
    </row>
    <row r="454" spans="1:3" ht="14.4">
      <c r="A454" s="58"/>
      <c r="C454" s="58"/>
    </row>
    <row r="455" spans="1:3" ht="14.4">
      <c r="A455" s="58"/>
      <c r="C455" s="58"/>
    </row>
    <row r="456" spans="1:3" ht="14.4">
      <c r="A456" s="58"/>
      <c r="C456" s="58"/>
    </row>
    <row r="457" spans="1:3" ht="14.4">
      <c r="A457" s="58"/>
      <c r="C457" s="58"/>
    </row>
    <row r="458" spans="1:3" ht="14.4">
      <c r="A458" s="58"/>
      <c r="C458" s="58"/>
    </row>
    <row r="459" spans="1:3" ht="14.4">
      <c r="A459" s="58"/>
      <c r="C459" s="58"/>
    </row>
    <row r="460" spans="1:3" ht="14.4">
      <c r="A460" s="58"/>
      <c r="C460" s="58"/>
    </row>
    <row r="461" spans="1:3" ht="14.4">
      <c r="A461" s="58"/>
      <c r="C461" s="58"/>
    </row>
    <row r="462" spans="1:3" ht="14.4">
      <c r="A462" s="58"/>
      <c r="C462" s="58"/>
    </row>
    <row r="463" spans="1:3" ht="14.4">
      <c r="A463" s="58"/>
      <c r="C463" s="58"/>
    </row>
    <row r="464" spans="1:3" ht="14.4">
      <c r="A464" s="58"/>
      <c r="C464" s="58"/>
    </row>
    <row r="465" spans="1:3" ht="14.4">
      <c r="A465" s="58"/>
      <c r="C465" s="58"/>
    </row>
    <row r="466" spans="1:3" ht="14.4">
      <c r="A466" s="58"/>
      <c r="C466" s="58"/>
    </row>
    <row r="467" spans="1:3" ht="14.4">
      <c r="A467" s="58"/>
      <c r="C467" s="58"/>
    </row>
    <row r="468" spans="1:3" ht="14.4">
      <c r="A468" s="58"/>
      <c r="C468" s="58"/>
    </row>
    <row r="469" spans="1:3" ht="14.4">
      <c r="A469" s="58"/>
      <c r="C469" s="58"/>
    </row>
    <row r="470" spans="1:3" ht="14.4">
      <c r="A470" s="58"/>
      <c r="C470" s="58"/>
    </row>
    <row r="471" spans="1:3" ht="14.4">
      <c r="A471" s="58"/>
      <c r="C471" s="58"/>
    </row>
    <row r="472" spans="1:3" ht="14.4">
      <c r="A472" s="58"/>
      <c r="C472" s="58"/>
    </row>
    <row r="473" spans="1:3" ht="14.4">
      <c r="A473" s="58"/>
      <c r="C473" s="58"/>
    </row>
    <row r="474" spans="1:3" ht="14.4">
      <c r="A474" s="58"/>
      <c r="C474" s="58"/>
    </row>
    <row r="475" spans="1:3" ht="14.4">
      <c r="A475" s="58"/>
      <c r="C475" s="58"/>
    </row>
    <row r="476" spans="1:3" ht="14.4">
      <c r="A476" s="58"/>
      <c r="C476" s="58"/>
    </row>
    <row r="477" spans="1:3" ht="14.4">
      <c r="A477" s="58"/>
      <c r="C477" s="58"/>
    </row>
    <row r="478" spans="1:3" ht="14.4">
      <c r="A478" s="58"/>
      <c r="C478" s="58"/>
    </row>
    <row r="479" spans="1:3" ht="14.4">
      <c r="A479" s="58"/>
      <c r="C479" s="58"/>
    </row>
    <row r="480" spans="1:3" ht="14.4">
      <c r="A480" s="58"/>
      <c r="C480" s="58"/>
    </row>
    <row r="481" spans="1:3" ht="14.4">
      <c r="A481" s="58"/>
      <c r="C481" s="58"/>
    </row>
    <row r="482" spans="1:3" ht="14.4">
      <c r="A482" s="58"/>
      <c r="C482" s="58"/>
    </row>
    <row r="483" spans="1:3" ht="14.4">
      <c r="A483" s="58"/>
      <c r="C483" s="58"/>
    </row>
    <row r="484" spans="1:3" ht="14.4">
      <c r="A484" s="58"/>
      <c r="C484" s="58"/>
    </row>
    <row r="485" spans="1:3" ht="14.4">
      <c r="A485" s="58"/>
      <c r="C485" s="58"/>
    </row>
    <row r="486" spans="1:3" ht="14.4">
      <c r="A486" s="58"/>
      <c r="C486" s="58"/>
    </row>
    <row r="487" spans="1:3" ht="14.4">
      <c r="A487" s="58"/>
      <c r="C487" s="58"/>
    </row>
    <row r="488" spans="1:3" ht="14.4">
      <c r="A488" s="58"/>
      <c r="C488" s="58"/>
    </row>
    <row r="489" spans="1:3" ht="14.4">
      <c r="A489" s="58"/>
      <c r="C489" s="58"/>
    </row>
    <row r="490" spans="1:3" ht="14.4">
      <c r="A490" s="58"/>
      <c r="C490" s="58"/>
    </row>
    <row r="491" spans="1:3" ht="14.4">
      <c r="A491" s="58"/>
      <c r="C491" s="58"/>
    </row>
    <row r="492" spans="1:3" ht="14.4">
      <c r="A492" s="58"/>
      <c r="C492" s="58"/>
    </row>
    <row r="493" spans="1:3" ht="14.4">
      <c r="A493" s="58"/>
      <c r="C493" s="58"/>
    </row>
    <row r="494" spans="1:3" ht="14.4">
      <c r="A494" s="58"/>
      <c r="C494" s="58"/>
    </row>
    <row r="495" spans="1:3" ht="14.4">
      <c r="A495" s="58"/>
      <c r="C495" s="58"/>
    </row>
    <row r="496" spans="1:3" ht="14.4">
      <c r="A496" s="58"/>
      <c r="C496" s="58"/>
    </row>
    <row r="497" spans="1:3" ht="14.4">
      <c r="A497" s="58"/>
      <c r="C497" s="58"/>
    </row>
    <row r="498" spans="1:3" ht="14.4">
      <c r="A498" s="58"/>
      <c r="C498" s="58"/>
    </row>
    <row r="499" spans="1:3" ht="14.4">
      <c r="A499" s="58"/>
      <c r="C499" s="58"/>
    </row>
    <row r="500" spans="1:3" ht="14.4">
      <c r="A500" s="58"/>
      <c r="C500" s="58"/>
    </row>
    <row r="501" spans="1:3" ht="14.4">
      <c r="A501" s="58"/>
      <c r="C501" s="58"/>
    </row>
    <row r="502" spans="1:3" ht="14.4">
      <c r="A502" s="58"/>
      <c r="C502" s="58"/>
    </row>
    <row r="503" spans="1:3" ht="14.4">
      <c r="A503" s="58"/>
      <c r="C503" s="58"/>
    </row>
    <row r="504" spans="1:3" ht="14.4">
      <c r="A504" s="58"/>
      <c r="C504" s="58"/>
    </row>
    <row r="505" spans="1:3" ht="14.4">
      <c r="A505" s="58"/>
      <c r="C505" s="58"/>
    </row>
    <row r="506" spans="1:3" ht="14.4">
      <c r="A506" s="58"/>
      <c r="C506" s="58"/>
    </row>
    <row r="507" spans="1:3" ht="14.4">
      <c r="A507" s="58"/>
      <c r="C507" s="58"/>
    </row>
    <row r="508" spans="1:3" ht="14.4">
      <c r="A508" s="58"/>
      <c r="C508" s="58"/>
    </row>
    <row r="509" spans="1:3" ht="14.4">
      <c r="A509" s="58"/>
      <c r="C509" s="58"/>
    </row>
    <row r="510" spans="1:3" ht="14.4">
      <c r="A510" s="58"/>
      <c r="C510" s="58"/>
    </row>
    <row r="511" spans="1:3" ht="14.4">
      <c r="A511" s="58"/>
      <c r="C511" s="58"/>
    </row>
    <row r="512" spans="1:3" ht="14.4">
      <c r="A512" s="58"/>
      <c r="C512" s="58"/>
    </row>
    <row r="513" spans="1:3" ht="14.4">
      <c r="A513" s="58"/>
      <c r="C513" s="58"/>
    </row>
    <row r="514" spans="1:3" ht="14.4">
      <c r="A514" s="58"/>
      <c r="C514" s="58"/>
    </row>
    <row r="515" spans="1:3" ht="14.4">
      <c r="A515" s="58"/>
      <c r="C515" s="58"/>
    </row>
    <row r="516" spans="1:3" ht="14.4">
      <c r="A516" s="58"/>
      <c r="C516" s="58"/>
    </row>
    <row r="517" spans="1:3" ht="14.4">
      <c r="A517" s="58"/>
      <c r="C517" s="58"/>
    </row>
    <row r="518" spans="1:3" ht="14.4">
      <c r="A518" s="58"/>
      <c r="C518" s="58"/>
    </row>
    <row r="519" spans="1:3" ht="14.4">
      <c r="A519" s="58"/>
      <c r="C519" s="58"/>
    </row>
    <row r="520" spans="1:3" ht="14.4">
      <c r="A520" s="58"/>
      <c r="C520" s="58"/>
    </row>
    <row r="521" spans="1:3" ht="14.4">
      <c r="A521" s="58"/>
      <c r="C521" s="58"/>
    </row>
    <row r="522" spans="1:3" ht="14.4">
      <c r="A522" s="58"/>
      <c r="C522" s="58"/>
    </row>
    <row r="523" spans="1:3" ht="14.4">
      <c r="A523" s="58"/>
      <c r="C523" s="58"/>
    </row>
    <row r="524" spans="1:3" ht="14.4">
      <c r="A524" s="58"/>
      <c r="C524" s="58"/>
    </row>
    <row r="525" spans="1:3" ht="14.4">
      <c r="A525" s="58"/>
      <c r="C525" s="58"/>
    </row>
    <row r="526" spans="1:3" ht="14.4">
      <c r="A526" s="58"/>
      <c r="C526" s="58"/>
    </row>
    <row r="527" spans="1:3" ht="14.4">
      <c r="A527" s="58"/>
      <c r="C527" s="58"/>
    </row>
    <row r="528" spans="1:3" ht="14.4">
      <c r="A528" s="58"/>
      <c r="C528" s="58"/>
    </row>
    <row r="529" spans="1:3" ht="14.4">
      <c r="A529" s="58"/>
      <c r="C529" s="58"/>
    </row>
    <row r="530" spans="1:3" ht="14.4">
      <c r="A530" s="58"/>
      <c r="C530" s="58"/>
    </row>
    <row r="531" spans="1:3" ht="14.4">
      <c r="A531" s="58"/>
      <c r="C531" s="58"/>
    </row>
    <row r="532" spans="1:3" ht="14.4">
      <c r="A532" s="58"/>
      <c r="C532" s="58"/>
    </row>
    <row r="533" spans="1:3" ht="14.4">
      <c r="A533" s="58"/>
      <c r="C533" s="58"/>
    </row>
    <row r="534" spans="1:3" ht="14.4">
      <c r="A534" s="58"/>
      <c r="C534" s="58"/>
    </row>
    <row r="535" spans="1:3" ht="14.4">
      <c r="A535" s="58"/>
      <c r="C535" s="58"/>
    </row>
    <row r="536" spans="1:3" ht="14.4">
      <c r="A536" s="58"/>
      <c r="C536" s="58"/>
    </row>
    <row r="537" spans="1:3" ht="14.4">
      <c r="A537" s="58"/>
      <c r="C537" s="58"/>
    </row>
    <row r="538" spans="1:3" ht="14.4">
      <c r="A538" s="58"/>
      <c r="C538" s="58"/>
    </row>
    <row r="539" spans="1:3" ht="14.4">
      <c r="A539" s="58"/>
      <c r="C539" s="58"/>
    </row>
    <row r="540" spans="1:3" ht="14.4">
      <c r="A540" s="58"/>
      <c r="C540" s="58"/>
    </row>
    <row r="541" spans="1:3" ht="14.4">
      <c r="A541" s="58"/>
      <c r="C541" s="58"/>
    </row>
    <row r="542" spans="1:3" ht="14.4">
      <c r="A542" s="58"/>
      <c r="C542" s="58"/>
    </row>
    <row r="543" spans="1:3" ht="14.4">
      <c r="A543" s="58"/>
      <c r="C543" s="58"/>
    </row>
    <row r="544" spans="1:3" ht="14.4">
      <c r="A544" s="58"/>
      <c r="C544" s="58"/>
    </row>
    <row r="545" spans="1:3" ht="14.4">
      <c r="A545" s="58"/>
      <c r="C545" s="58"/>
    </row>
    <row r="546" spans="1:3" ht="14.4">
      <c r="A546" s="58"/>
      <c r="C546" s="58"/>
    </row>
    <row r="547" spans="1:3" ht="14.4">
      <c r="A547" s="58"/>
      <c r="C547" s="58"/>
    </row>
    <row r="548" spans="1:3" ht="14.4">
      <c r="A548" s="58"/>
      <c r="C548" s="58"/>
    </row>
    <row r="549" spans="1:3" ht="14.4">
      <c r="A549" s="58"/>
      <c r="C549" s="58"/>
    </row>
    <row r="550" spans="1:3" ht="14.4">
      <c r="A550" s="58"/>
      <c r="C550" s="58"/>
    </row>
    <row r="551" spans="1:3" ht="14.4">
      <c r="A551" s="58"/>
      <c r="C551" s="58"/>
    </row>
    <row r="552" spans="1:3" ht="14.4">
      <c r="A552" s="58"/>
      <c r="C552" s="58"/>
    </row>
    <row r="553" spans="1:3" ht="14.4">
      <c r="A553" s="58"/>
      <c r="C553" s="58"/>
    </row>
    <row r="554" spans="1:3" ht="14.4">
      <c r="A554" s="58"/>
      <c r="C554" s="58"/>
    </row>
    <row r="555" spans="1:3" ht="14.4">
      <c r="A555" s="58"/>
      <c r="C555" s="58"/>
    </row>
    <row r="556" spans="1:3" ht="14.4">
      <c r="A556" s="58"/>
      <c r="C556" s="58"/>
    </row>
    <row r="557" spans="1:3" ht="14.4">
      <c r="A557" s="58"/>
      <c r="C557" s="58"/>
    </row>
    <row r="558" spans="1:3" ht="14.4">
      <c r="A558" s="58"/>
      <c r="C558" s="58"/>
    </row>
    <row r="559" spans="1:3" ht="14.4">
      <c r="A559" s="58"/>
      <c r="C559" s="58"/>
    </row>
    <row r="560" spans="1:3" ht="14.4">
      <c r="A560" s="58"/>
      <c r="C560" s="58"/>
    </row>
    <row r="561" spans="1:3" ht="14.4">
      <c r="A561" s="58"/>
      <c r="C561" s="58"/>
    </row>
    <row r="562" spans="1:3" ht="14.4">
      <c r="A562" s="58"/>
      <c r="C562" s="58"/>
    </row>
    <row r="563" spans="1:3" ht="14.4">
      <c r="A563" s="58"/>
      <c r="C563" s="58"/>
    </row>
    <row r="564" spans="1:3" ht="14.4">
      <c r="A564" s="58"/>
      <c r="C564" s="58"/>
    </row>
    <row r="565" spans="1:3" ht="14.4">
      <c r="A565" s="58"/>
      <c r="C565" s="58"/>
    </row>
    <row r="566" spans="1:3" ht="14.4">
      <c r="A566" s="58"/>
      <c r="C566" s="58"/>
    </row>
    <row r="567" spans="1:3" ht="14.4">
      <c r="A567" s="58"/>
      <c r="C567" s="58"/>
    </row>
    <row r="568" spans="1:3" ht="14.4">
      <c r="A568" s="58"/>
      <c r="C568" s="58"/>
    </row>
    <row r="569" spans="1:3" ht="14.4">
      <c r="A569" s="58"/>
      <c r="C569" s="58"/>
    </row>
    <row r="570" spans="1:3" ht="14.4">
      <c r="A570" s="58"/>
      <c r="C570" s="58"/>
    </row>
    <row r="571" spans="1:3" ht="14.4">
      <c r="A571" s="58"/>
      <c r="C571" s="58"/>
    </row>
    <row r="572" spans="1:3" ht="14.4">
      <c r="A572" s="58"/>
      <c r="C572" s="58"/>
    </row>
    <row r="573" spans="1:3" ht="14.4">
      <c r="A573" s="58"/>
      <c r="C573" s="58"/>
    </row>
    <row r="574" spans="1:3" ht="14.4">
      <c r="A574" s="58"/>
      <c r="C574" s="58"/>
    </row>
    <row r="575" spans="1:3" ht="14.4">
      <c r="A575" s="58"/>
      <c r="C575" s="58"/>
    </row>
    <row r="576" spans="1:3" ht="14.4">
      <c r="A576" s="58"/>
      <c r="C576" s="58"/>
    </row>
    <row r="577" spans="1:3" ht="14.4">
      <c r="A577" s="58"/>
      <c r="C577" s="58"/>
    </row>
    <row r="578" spans="1:3" ht="14.4">
      <c r="A578" s="58"/>
      <c r="C578" s="58"/>
    </row>
    <row r="579" spans="1:3" ht="14.4">
      <c r="A579" s="58"/>
      <c r="C579" s="58"/>
    </row>
    <row r="580" spans="1:3" ht="14.4">
      <c r="A580" s="58"/>
      <c r="C580" s="58"/>
    </row>
    <row r="581" spans="1:3" ht="14.4">
      <c r="A581" s="58"/>
      <c r="C581" s="58"/>
    </row>
    <row r="582" spans="1:3" ht="14.4">
      <c r="A582" s="58"/>
      <c r="C582" s="58"/>
    </row>
    <row r="583" spans="1:3" ht="14.4">
      <c r="A583" s="58"/>
      <c r="C583" s="58"/>
    </row>
    <row r="584" spans="1:3" ht="14.4">
      <c r="A584" s="58"/>
      <c r="C584" s="58"/>
    </row>
    <row r="585" spans="1:3" ht="14.4">
      <c r="A585" s="58"/>
      <c r="C585" s="58"/>
    </row>
    <row r="586" spans="1:3" ht="14.4">
      <c r="A586" s="58"/>
      <c r="C586" s="58"/>
    </row>
    <row r="587" spans="1:3" ht="14.4">
      <c r="A587" s="58"/>
      <c r="C587" s="58"/>
    </row>
    <row r="588" spans="1:3" ht="14.4">
      <c r="A588" s="58"/>
      <c r="C588" s="58"/>
    </row>
    <row r="589" spans="1:3" ht="14.4">
      <c r="A589" s="58"/>
      <c r="C589" s="58"/>
    </row>
    <row r="590" spans="1:3" ht="14.4">
      <c r="A590" s="58"/>
      <c r="C590" s="58"/>
    </row>
    <row r="591" spans="1:3" ht="14.4">
      <c r="A591" s="58"/>
      <c r="C591" s="58"/>
    </row>
    <row r="592" spans="1:3" ht="14.4">
      <c r="A592" s="58"/>
      <c r="C592" s="58"/>
    </row>
    <row r="593" spans="1:3" ht="14.4">
      <c r="A593" s="58"/>
      <c r="C593" s="58"/>
    </row>
    <row r="594" spans="1:3" ht="14.4">
      <c r="A594" s="58"/>
      <c r="C594" s="58"/>
    </row>
    <row r="595" spans="1:3" ht="14.4">
      <c r="A595" s="58"/>
      <c r="C595" s="58"/>
    </row>
    <row r="596" spans="1:3" ht="14.4">
      <c r="A596" s="58"/>
      <c r="C596" s="58"/>
    </row>
    <row r="597" spans="1:3" ht="14.4">
      <c r="A597" s="58"/>
      <c r="C597" s="58"/>
    </row>
    <row r="598" spans="1:3" ht="14.4">
      <c r="A598" s="58"/>
      <c r="C598" s="58"/>
    </row>
    <row r="599" spans="1:3" ht="14.4">
      <c r="A599" s="58"/>
      <c r="C599" s="58"/>
    </row>
    <row r="600" spans="1:3" ht="14.4">
      <c r="A600" s="58"/>
      <c r="C600" s="58"/>
    </row>
    <row r="601" spans="1:3" ht="14.4">
      <c r="A601" s="58"/>
      <c r="C601" s="58"/>
    </row>
    <row r="602" spans="1:3" ht="14.4">
      <c r="A602" s="58"/>
      <c r="C602" s="58"/>
    </row>
    <row r="603" spans="1:3" ht="14.4">
      <c r="A603" s="58"/>
      <c r="C603" s="58"/>
    </row>
    <row r="604" spans="1:3" ht="14.4">
      <c r="A604" s="58"/>
      <c r="C604" s="58"/>
    </row>
    <row r="605" spans="1:3" ht="14.4">
      <c r="A605" s="58"/>
      <c r="C605" s="58"/>
    </row>
    <row r="606" spans="1:3" ht="14.4">
      <c r="A606" s="58"/>
      <c r="C606" s="58"/>
    </row>
    <row r="607" spans="1:3" ht="14.4">
      <c r="A607" s="58"/>
      <c r="C607" s="58"/>
    </row>
    <row r="608" spans="1:3" ht="14.4">
      <c r="A608" s="58"/>
      <c r="C608" s="58"/>
    </row>
    <row r="609" spans="1:3" ht="14.4">
      <c r="A609" s="58"/>
      <c r="C609" s="58"/>
    </row>
    <row r="610" spans="1:3" ht="14.4">
      <c r="A610" s="58"/>
      <c r="C610" s="58"/>
    </row>
    <row r="611" spans="1:3" ht="14.4">
      <c r="A611" s="58"/>
      <c r="C611" s="58"/>
    </row>
    <row r="612" spans="1:3" ht="14.4">
      <c r="A612" s="58"/>
      <c r="C612" s="58"/>
    </row>
    <row r="613" spans="1:3" ht="14.4">
      <c r="A613" s="58"/>
      <c r="C613" s="58"/>
    </row>
    <row r="614" spans="1:3" ht="14.4">
      <c r="A614" s="58"/>
      <c r="C614" s="58"/>
    </row>
    <row r="615" spans="1:3" ht="14.4">
      <c r="A615" s="58"/>
      <c r="C615" s="58"/>
    </row>
    <row r="616" spans="1:3" ht="14.4">
      <c r="A616" s="58"/>
      <c r="C616" s="58"/>
    </row>
    <row r="617" spans="1:3" ht="14.4">
      <c r="A617" s="58"/>
      <c r="C617" s="58"/>
    </row>
    <row r="618" spans="1:3" ht="14.4">
      <c r="A618" s="58"/>
      <c r="C618" s="58"/>
    </row>
    <row r="619" spans="1:3" ht="14.4">
      <c r="A619" s="58"/>
      <c r="C619" s="58"/>
    </row>
    <row r="620" spans="1:3" ht="14.4">
      <c r="A620" s="58"/>
      <c r="C620" s="58"/>
    </row>
    <row r="621" spans="1:3" ht="14.4">
      <c r="A621" s="58"/>
      <c r="C621" s="58"/>
    </row>
    <row r="622" spans="1:3" ht="14.4">
      <c r="A622" s="58"/>
      <c r="C622" s="58"/>
    </row>
    <row r="623" spans="1:3" ht="14.4">
      <c r="A623" s="58"/>
      <c r="C623" s="58"/>
    </row>
    <row r="624" spans="1:3" ht="14.4">
      <c r="A624" s="58"/>
      <c r="C624" s="58"/>
    </row>
    <row r="625" spans="1:3" ht="14.4">
      <c r="A625" s="58"/>
      <c r="C625" s="58"/>
    </row>
    <row r="626" spans="1:3" ht="14.4">
      <c r="A626" s="58"/>
      <c r="C626" s="58"/>
    </row>
    <row r="627" spans="1:3" ht="14.4">
      <c r="A627" s="58"/>
      <c r="C627" s="58"/>
    </row>
    <row r="628" spans="1:3" ht="14.4">
      <c r="A628" s="58"/>
      <c r="C628" s="58"/>
    </row>
    <row r="629" spans="1:3" ht="14.4">
      <c r="A629" s="58"/>
      <c r="C629" s="58"/>
    </row>
    <row r="630" spans="1:3" ht="14.4">
      <c r="A630" s="58"/>
      <c r="C630" s="58"/>
    </row>
    <row r="631" spans="1:3" ht="14.4">
      <c r="A631" s="58"/>
      <c r="C631" s="58"/>
    </row>
    <row r="632" spans="1:3" ht="14.4">
      <c r="A632" s="58"/>
      <c r="C632" s="58"/>
    </row>
    <row r="633" spans="1:3" ht="14.4">
      <c r="A633" s="58"/>
      <c r="C633" s="58"/>
    </row>
    <row r="634" spans="1:3" ht="14.4">
      <c r="A634" s="58"/>
      <c r="C634" s="58"/>
    </row>
    <row r="635" spans="1:3" ht="14.4">
      <c r="A635" s="58"/>
      <c r="C635" s="58"/>
    </row>
    <row r="636" spans="1:3" ht="14.4">
      <c r="A636" s="58"/>
      <c r="C636" s="58"/>
    </row>
    <row r="637" spans="1:3" ht="14.4">
      <c r="A637" s="58"/>
      <c r="C637" s="58"/>
    </row>
    <row r="638" spans="1:3" ht="14.4">
      <c r="A638" s="58"/>
      <c r="C638" s="58"/>
    </row>
    <row r="639" spans="1:3" ht="14.4">
      <c r="A639" s="58"/>
      <c r="C639" s="58"/>
    </row>
    <row r="640" spans="1:3" ht="14.4">
      <c r="A640" s="58"/>
      <c r="C640" s="58"/>
    </row>
    <row r="641" spans="1:3" ht="14.4">
      <c r="A641" s="58"/>
      <c r="C641" s="58"/>
    </row>
    <row r="642" spans="1:3" ht="14.4">
      <c r="A642" s="58"/>
      <c r="C642" s="58"/>
    </row>
    <row r="643" spans="1:3" ht="14.4">
      <c r="A643" s="58"/>
      <c r="C643" s="58"/>
    </row>
    <row r="644" spans="1:3" ht="14.4">
      <c r="A644" s="58"/>
      <c r="C644" s="58"/>
    </row>
    <row r="645" spans="1:3" ht="14.4">
      <c r="A645" s="58"/>
      <c r="C645" s="58"/>
    </row>
    <row r="646" spans="1:3" ht="14.4">
      <c r="A646" s="58"/>
      <c r="C646" s="58"/>
    </row>
    <row r="647" spans="1:3" ht="14.4">
      <c r="A647" s="58"/>
      <c r="C647" s="58"/>
    </row>
    <row r="648" spans="1:3" ht="14.4">
      <c r="A648" s="58"/>
      <c r="C648" s="58"/>
    </row>
    <row r="649" spans="1:3" ht="14.4">
      <c r="A649" s="58"/>
      <c r="C649" s="58"/>
    </row>
    <row r="650" spans="1:3" ht="14.4">
      <c r="A650" s="58"/>
      <c r="C650" s="58"/>
    </row>
    <row r="651" spans="1:3" ht="14.4">
      <c r="A651" s="58"/>
      <c r="C651" s="58"/>
    </row>
    <row r="652" spans="1:3" ht="14.4">
      <c r="A652" s="58"/>
      <c r="C652" s="58"/>
    </row>
    <row r="653" spans="1:3" ht="14.4">
      <c r="A653" s="58"/>
      <c r="C653" s="58"/>
    </row>
    <row r="654" spans="1:3" ht="14.4">
      <c r="A654" s="58"/>
      <c r="C654" s="58"/>
    </row>
    <row r="655" spans="1:3" ht="14.4">
      <c r="A655" s="58"/>
      <c r="C655" s="58"/>
    </row>
    <row r="656" spans="1:3" ht="14.4">
      <c r="A656" s="58"/>
      <c r="C656" s="58"/>
    </row>
    <row r="657" spans="1:3" ht="14.4">
      <c r="A657" s="58"/>
      <c r="C657" s="58"/>
    </row>
    <row r="658" spans="1:3" ht="14.4">
      <c r="A658" s="58"/>
      <c r="C658" s="58"/>
    </row>
    <row r="659" spans="1:3" ht="14.4">
      <c r="A659" s="58"/>
      <c r="C659" s="58"/>
    </row>
    <row r="660" spans="1:3" ht="14.4">
      <c r="A660" s="58"/>
      <c r="C660" s="58"/>
    </row>
    <row r="661" spans="1:3" ht="14.4">
      <c r="A661" s="58"/>
      <c r="C661" s="58"/>
    </row>
    <row r="662" spans="1:3" ht="14.4">
      <c r="A662" s="58"/>
      <c r="C662" s="58"/>
    </row>
    <row r="663" spans="1:3" ht="14.4">
      <c r="A663" s="58"/>
      <c r="C663" s="58"/>
    </row>
    <row r="664" spans="1:3" ht="14.4">
      <c r="A664" s="58"/>
      <c r="C664" s="58"/>
    </row>
    <row r="665" spans="1:3" ht="14.4">
      <c r="A665" s="58"/>
      <c r="C665" s="58"/>
    </row>
    <row r="666" spans="1:3" ht="14.4">
      <c r="A666" s="58"/>
      <c r="C666" s="58"/>
    </row>
    <row r="667" spans="1:3" ht="14.4">
      <c r="A667" s="58"/>
      <c r="C667" s="58"/>
    </row>
    <row r="668" spans="1:3" ht="14.4">
      <c r="A668" s="58"/>
      <c r="C668" s="58"/>
    </row>
    <row r="669" spans="1:3" ht="14.4">
      <c r="A669" s="58"/>
      <c r="C669" s="58"/>
    </row>
    <row r="670" spans="1:3" ht="14.4">
      <c r="A670" s="58"/>
      <c r="C670" s="58"/>
    </row>
    <row r="671" spans="1:3" ht="14.4">
      <c r="A671" s="58"/>
      <c r="C671" s="58"/>
    </row>
    <row r="672" spans="1:3" ht="14.4">
      <c r="A672" s="58"/>
      <c r="C672" s="58"/>
    </row>
    <row r="673" spans="1:3" ht="14.4">
      <c r="A673" s="58"/>
      <c r="C673" s="58"/>
    </row>
    <row r="674" spans="1:3" ht="14.4">
      <c r="A674" s="58"/>
      <c r="C674" s="58"/>
    </row>
    <row r="675" spans="1:3" ht="14.4">
      <c r="A675" s="58"/>
      <c r="C675" s="58"/>
    </row>
    <row r="676" spans="1:3" ht="14.4">
      <c r="A676" s="58"/>
      <c r="C676" s="58"/>
    </row>
    <row r="677" spans="1:3" ht="14.4">
      <c r="A677" s="58"/>
      <c r="C677" s="58"/>
    </row>
    <row r="678" spans="1:3" ht="14.4">
      <c r="A678" s="58"/>
      <c r="C678" s="58"/>
    </row>
    <row r="679" spans="1:3" ht="14.4">
      <c r="A679" s="58"/>
      <c r="C679" s="58"/>
    </row>
    <row r="680" spans="1:3" ht="14.4">
      <c r="A680" s="58"/>
      <c r="C680" s="58"/>
    </row>
    <row r="681" spans="1:3" ht="14.4">
      <c r="A681" s="58"/>
      <c r="C681" s="58"/>
    </row>
    <row r="682" spans="1:3" ht="14.4">
      <c r="A682" s="58"/>
      <c r="C682" s="58"/>
    </row>
    <row r="683" spans="1:3" ht="14.4">
      <c r="A683" s="58"/>
      <c r="C683" s="58"/>
    </row>
    <row r="684" spans="1:3" ht="14.4">
      <c r="A684" s="58"/>
      <c r="C684" s="58"/>
    </row>
    <row r="685" spans="1:3" ht="14.4">
      <c r="A685" s="58"/>
      <c r="C685" s="58"/>
    </row>
    <row r="686" spans="1:3" ht="14.4">
      <c r="A686" s="58"/>
      <c r="C686" s="58"/>
    </row>
    <row r="687" spans="1:3" ht="14.4">
      <c r="A687" s="58"/>
      <c r="C687" s="58"/>
    </row>
    <row r="688" spans="1:3" ht="14.4">
      <c r="A688" s="58"/>
      <c r="C688" s="58"/>
    </row>
    <row r="689" spans="1:3" ht="14.4">
      <c r="A689" s="58"/>
      <c r="C689" s="58"/>
    </row>
    <row r="690" spans="1:3" ht="14.4">
      <c r="A690" s="58"/>
      <c r="C690" s="58"/>
    </row>
    <row r="691" spans="1:3" ht="14.4">
      <c r="A691" s="58"/>
      <c r="C691" s="58"/>
    </row>
    <row r="692" spans="1:3" ht="14.4">
      <c r="A692" s="58"/>
      <c r="C692" s="58"/>
    </row>
    <row r="693" spans="1:3" ht="14.4">
      <c r="A693" s="58"/>
      <c r="C693" s="58"/>
    </row>
    <row r="694" spans="1:3" ht="14.4">
      <c r="A694" s="58"/>
      <c r="C694" s="58"/>
    </row>
    <row r="695" spans="1:3" ht="14.4">
      <c r="A695" s="58"/>
      <c r="C695" s="58"/>
    </row>
    <row r="696" spans="1:3" ht="14.4">
      <c r="A696" s="58"/>
      <c r="C696" s="58"/>
    </row>
    <row r="697" spans="1:3" ht="14.4">
      <c r="A697" s="58"/>
      <c r="C697" s="58"/>
    </row>
    <row r="698" spans="1:3" ht="14.4">
      <c r="A698" s="58"/>
      <c r="C698" s="58"/>
    </row>
    <row r="699" spans="1:3" ht="14.4">
      <c r="A699" s="58"/>
      <c r="C699" s="58"/>
    </row>
    <row r="700" spans="1:3" ht="14.4">
      <c r="A700" s="58"/>
      <c r="C700" s="58"/>
    </row>
    <row r="701" spans="1:3" ht="14.4">
      <c r="A701" s="58"/>
      <c r="C701" s="58"/>
    </row>
    <row r="702" spans="1:3" ht="14.4">
      <c r="A702" s="58"/>
      <c r="C702" s="58"/>
    </row>
    <row r="703" spans="1:3" ht="14.4">
      <c r="A703" s="58"/>
      <c r="C703" s="58"/>
    </row>
    <row r="704" spans="1:3" ht="14.4">
      <c r="A704" s="58"/>
      <c r="C704" s="58"/>
    </row>
    <row r="705" spans="1:3" ht="14.4">
      <c r="A705" s="58"/>
      <c r="C705" s="58"/>
    </row>
    <row r="706" spans="1:3" ht="14.4">
      <c r="A706" s="58"/>
      <c r="C706" s="58"/>
    </row>
    <row r="707" spans="1:3" ht="14.4">
      <c r="A707" s="58"/>
      <c r="C707" s="58"/>
    </row>
    <row r="708" spans="1:3" ht="14.4">
      <c r="A708" s="58"/>
      <c r="C708" s="58"/>
    </row>
    <row r="709" spans="1:3" ht="14.4">
      <c r="A709" s="58"/>
      <c r="C709" s="58"/>
    </row>
    <row r="710" spans="1:3" ht="14.4">
      <c r="A710" s="58"/>
      <c r="C710" s="58"/>
    </row>
    <row r="711" spans="1:3" ht="14.4">
      <c r="A711" s="58"/>
      <c r="C711" s="58"/>
    </row>
    <row r="712" spans="1:3" ht="14.4">
      <c r="A712" s="58"/>
      <c r="C712" s="58"/>
    </row>
    <row r="713" spans="1:3" ht="14.4">
      <c r="A713" s="58"/>
      <c r="C713" s="58"/>
    </row>
    <row r="714" spans="1:3" ht="14.4">
      <c r="A714" s="58"/>
      <c r="C714" s="58"/>
    </row>
    <row r="715" spans="1:3" ht="14.4">
      <c r="A715" s="58"/>
      <c r="C715" s="58"/>
    </row>
    <row r="716" spans="1:3" ht="14.4">
      <c r="A716" s="58"/>
      <c r="C716" s="58"/>
    </row>
    <row r="717" spans="1:3" ht="14.4">
      <c r="A717" s="58"/>
      <c r="C717" s="58"/>
    </row>
    <row r="718" spans="1:3" ht="14.4">
      <c r="A718" s="58"/>
      <c r="C718" s="58"/>
    </row>
    <row r="719" spans="1:3" ht="14.4">
      <c r="A719" s="58"/>
      <c r="C719" s="58"/>
    </row>
    <row r="720" spans="1:3" ht="14.4">
      <c r="A720" s="58"/>
      <c r="C720" s="58"/>
    </row>
    <row r="721" spans="1:3" ht="14.4">
      <c r="A721" s="58"/>
      <c r="C721" s="58"/>
    </row>
    <row r="722" spans="1:3" ht="14.4">
      <c r="A722" s="58"/>
      <c r="C722" s="58"/>
    </row>
    <row r="723" spans="1:3" ht="14.4">
      <c r="A723" s="58"/>
      <c r="C723" s="58"/>
    </row>
    <row r="724" spans="1:3" ht="14.4">
      <c r="A724" s="58"/>
      <c r="C724" s="58"/>
    </row>
    <row r="725" spans="1:3" ht="14.4">
      <c r="A725" s="58"/>
      <c r="C725" s="58"/>
    </row>
    <row r="726" spans="1:3" ht="14.4">
      <c r="A726" s="58"/>
      <c r="C726" s="58"/>
    </row>
    <row r="727" spans="1:3" ht="14.4">
      <c r="A727" s="58"/>
      <c r="C727" s="58"/>
    </row>
    <row r="728" spans="1:3" ht="14.4">
      <c r="A728" s="58"/>
      <c r="C728" s="58"/>
    </row>
    <row r="729" spans="1:3" ht="14.4">
      <c r="A729" s="58"/>
      <c r="C729" s="58"/>
    </row>
    <row r="730" spans="1:3" ht="14.4">
      <c r="A730" s="58"/>
      <c r="C730" s="58"/>
    </row>
    <row r="731" spans="1:3" ht="14.4">
      <c r="A731" s="58"/>
      <c r="C731" s="58"/>
    </row>
    <row r="732" spans="1:3" ht="14.4">
      <c r="A732" s="58"/>
      <c r="C732" s="58"/>
    </row>
    <row r="733" spans="1:3" ht="14.4">
      <c r="A733" s="58"/>
      <c r="C733" s="58"/>
    </row>
    <row r="734" spans="1:3" ht="14.4">
      <c r="A734" s="58"/>
      <c r="C734" s="58"/>
    </row>
    <row r="735" spans="1:3" ht="14.4">
      <c r="A735" s="58"/>
      <c r="C735" s="58"/>
    </row>
    <row r="736" spans="1:3" ht="14.4">
      <c r="A736" s="58"/>
      <c r="C736" s="58"/>
    </row>
    <row r="737" spans="1:3" ht="14.4">
      <c r="A737" s="58"/>
      <c r="C737" s="58"/>
    </row>
    <row r="738" spans="1:3" ht="14.4">
      <c r="A738" s="58"/>
      <c r="C738" s="58"/>
    </row>
    <row r="739" spans="1:3" ht="14.4">
      <c r="A739" s="58"/>
      <c r="C739" s="58"/>
    </row>
    <row r="740" spans="1:3" ht="14.4">
      <c r="A740" s="58"/>
      <c r="C740" s="58"/>
    </row>
    <row r="741" spans="1:3" ht="14.4">
      <c r="A741" s="58"/>
      <c r="C741" s="58"/>
    </row>
    <row r="742" spans="1:3" ht="14.4">
      <c r="A742" s="58"/>
      <c r="C742" s="58"/>
    </row>
    <row r="743" spans="1:3" ht="14.4">
      <c r="A743" s="58"/>
      <c r="C743" s="58"/>
    </row>
    <row r="744" spans="1:3" ht="14.4">
      <c r="A744" s="58"/>
      <c r="C744" s="58"/>
    </row>
    <row r="745" spans="1:3" ht="14.4">
      <c r="A745" s="58"/>
      <c r="C745" s="58"/>
    </row>
    <row r="746" spans="1:3" ht="14.4">
      <c r="A746" s="58"/>
      <c r="C746" s="58"/>
    </row>
    <row r="747" spans="1:3" ht="14.4">
      <c r="A747" s="58"/>
      <c r="C747" s="58"/>
    </row>
    <row r="748" spans="1:3" ht="14.4">
      <c r="A748" s="58"/>
      <c r="C748" s="58"/>
    </row>
    <row r="749" spans="1:3" ht="14.4">
      <c r="A749" s="58"/>
      <c r="C749" s="58"/>
    </row>
    <row r="750" spans="1:3" ht="14.4">
      <c r="A750" s="58"/>
      <c r="C750" s="58"/>
    </row>
    <row r="751" spans="1:3" ht="14.4">
      <c r="A751" s="58"/>
      <c r="C751" s="58"/>
    </row>
    <row r="752" spans="1:3" ht="14.4">
      <c r="A752" s="58"/>
      <c r="C752" s="58"/>
    </row>
    <row r="753" spans="1:3" ht="14.4">
      <c r="A753" s="58"/>
      <c r="C753" s="58"/>
    </row>
    <row r="754" spans="1:3" ht="14.4">
      <c r="A754" s="58"/>
      <c r="C754" s="58"/>
    </row>
    <row r="755" spans="1:3" ht="14.4">
      <c r="A755" s="58"/>
      <c r="C755" s="58"/>
    </row>
    <row r="756" spans="1:3" ht="14.4">
      <c r="A756" s="58"/>
      <c r="C756" s="58"/>
    </row>
    <row r="757" spans="1:3" ht="14.4">
      <c r="A757" s="58"/>
      <c r="C757" s="58"/>
    </row>
    <row r="758" spans="1:3" ht="14.4">
      <c r="A758" s="58"/>
      <c r="C758" s="58"/>
    </row>
    <row r="759" spans="1:3" ht="14.4">
      <c r="A759" s="58"/>
      <c r="C759" s="58"/>
    </row>
    <row r="760" spans="1:3" ht="14.4">
      <c r="A760" s="58"/>
      <c r="C760" s="58"/>
    </row>
    <row r="761" spans="1:3" ht="14.4">
      <c r="A761" s="58"/>
      <c r="C761" s="58"/>
    </row>
    <row r="762" spans="1:3" ht="14.4">
      <c r="A762" s="58"/>
      <c r="C762" s="58"/>
    </row>
    <row r="763" spans="1:3" ht="14.4">
      <c r="A763" s="58"/>
      <c r="C763" s="58"/>
    </row>
    <row r="764" spans="1:3" ht="14.4">
      <c r="A764" s="58"/>
      <c r="C764" s="58"/>
    </row>
    <row r="765" spans="1:3" ht="14.4">
      <c r="A765" s="58"/>
      <c r="C765" s="58"/>
    </row>
    <row r="766" spans="1:3" ht="14.4">
      <c r="A766" s="58"/>
      <c r="C766" s="58"/>
    </row>
    <row r="767" spans="1:3" ht="14.4">
      <c r="A767" s="58"/>
      <c r="C767" s="58"/>
    </row>
    <row r="768" spans="1:3" ht="14.4">
      <c r="A768" s="58"/>
      <c r="C768" s="58"/>
    </row>
    <row r="769" spans="1:3" ht="14.4">
      <c r="A769" s="58"/>
      <c r="C769" s="58"/>
    </row>
    <row r="770" spans="1:3" ht="14.4">
      <c r="A770" s="58"/>
      <c r="C770" s="58"/>
    </row>
    <row r="771" spans="1:3" ht="14.4">
      <c r="A771" s="58"/>
      <c r="C771" s="58"/>
    </row>
    <row r="772" spans="1:3" ht="14.4">
      <c r="A772" s="58"/>
      <c r="C772" s="58"/>
    </row>
    <row r="773" spans="1:3" ht="14.4">
      <c r="A773" s="58"/>
      <c r="C773" s="58"/>
    </row>
    <row r="774" spans="1:3" ht="14.4">
      <c r="A774" s="58"/>
      <c r="C774" s="58"/>
    </row>
    <row r="775" spans="1:3" ht="14.4">
      <c r="A775" s="58"/>
      <c r="C775" s="58"/>
    </row>
    <row r="776" spans="1:3" ht="14.4">
      <c r="A776" s="58"/>
      <c r="C776" s="58"/>
    </row>
    <row r="777" spans="1:3" ht="14.4">
      <c r="A777" s="58"/>
      <c r="C777" s="58"/>
    </row>
    <row r="778" spans="1:3" ht="14.4">
      <c r="A778" s="58"/>
      <c r="C778" s="58"/>
    </row>
    <row r="779" spans="1:3" ht="14.4">
      <c r="A779" s="58"/>
      <c r="C779" s="58"/>
    </row>
    <row r="780" spans="1:3" ht="14.4">
      <c r="A780" s="58"/>
      <c r="C780" s="58"/>
    </row>
    <row r="781" spans="1:3" ht="14.4">
      <c r="A781" s="58"/>
      <c r="C781" s="58"/>
    </row>
    <row r="782" spans="1:3" ht="14.4">
      <c r="A782" s="58"/>
      <c r="C782" s="58"/>
    </row>
    <row r="783" spans="1:3" ht="14.4">
      <c r="A783" s="58"/>
      <c r="C783" s="58"/>
    </row>
    <row r="784" spans="1:3" ht="14.4">
      <c r="A784" s="58"/>
      <c r="C784" s="58"/>
    </row>
    <row r="785" spans="1:3" ht="14.4">
      <c r="A785" s="58"/>
      <c r="C785" s="58"/>
    </row>
    <row r="786" spans="1:3" ht="14.4">
      <c r="A786" s="58"/>
      <c r="C786" s="58"/>
    </row>
    <row r="787" spans="1:3" ht="14.4">
      <c r="A787" s="58"/>
      <c r="C787" s="58"/>
    </row>
    <row r="788" spans="1:3" ht="14.4">
      <c r="A788" s="58"/>
      <c r="C788" s="58"/>
    </row>
    <row r="789" spans="1:3" ht="14.4">
      <c r="A789" s="58"/>
      <c r="C789" s="58"/>
    </row>
    <row r="790" spans="1:3" ht="14.4">
      <c r="A790" s="58"/>
      <c r="C790" s="58"/>
    </row>
    <row r="791" spans="1:3" ht="14.4">
      <c r="A791" s="58"/>
      <c r="C791" s="58"/>
    </row>
    <row r="792" spans="1:3" ht="14.4">
      <c r="A792" s="58"/>
      <c r="C792" s="58"/>
    </row>
    <row r="793" spans="1:3" ht="14.4">
      <c r="A793" s="58"/>
      <c r="C793" s="58"/>
    </row>
    <row r="794" spans="1:3" ht="14.4">
      <c r="A794" s="58"/>
      <c r="C794" s="58"/>
    </row>
    <row r="795" spans="1:3" ht="14.4">
      <c r="A795" s="58"/>
      <c r="C795" s="58"/>
    </row>
    <row r="796" spans="1:3" ht="14.4">
      <c r="A796" s="58"/>
      <c r="C796" s="58"/>
    </row>
    <row r="797" spans="1:3" ht="14.4">
      <c r="A797" s="58"/>
      <c r="C797" s="58"/>
    </row>
    <row r="798" spans="1:3" ht="14.4">
      <c r="A798" s="58"/>
      <c r="C798" s="58"/>
    </row>
    <row r="799" spans="1:3" ht="14.4">
      <c r="A799" s="58"/>
      <c r="C799" s="58"/>
    </row>
    <row r="800" spans="1:3" ht="14.4">
      <c r="A800" s="58"/>
      <c r="C800" s="58"/>
    </row>
    <row r="801" spans="1:3" ht="14.4">
      <c r="A801" s="58"/>
      <c r="C801" s="58"/>
    </row>
    <row r="802" spans="1:3" ht="14.4">
      <c r="A802" s="58"/>
      <c r="C802" s="58"/>
    </row>
    <row r="803" spans="1:3" ht="14.4">
      <c r="A803" s="58"/>
      <c r="C803" s="58"/>
    </row>
    <row r="804" spans="1:3" ht="14.4">
      <c r="A804" s="58"/>
      <c r="C804" s="58"/>
    </row>
    <row r="805" spans="1:3" ht="14.4">
      <c r="A805" s="58"/>
      <c r="C805" s="58"/>
    </row>
    <row r="806" spans="1:3" ht="14.4">
      <c r="A806" s="58"/>
      <c r="C806" s="58"/>
    </row>
    <row r="807" spans="1:3" ht="14.4">
      <c r="A807" s="58"/>
      <c r="C807" s="58"/>
    </row>
    <row r="808" spans="1:3" ht="14.4">
      <c r="A808" s="58"/>
      <c r="C808" s="58"/>
    </row>
    <row r="809" spans="1:3" ht="14.4">
      <c r="A809" s="58"/>
      <c r="C809" s="58"/>
    </row>
    <row r="810" spans="1:3" ht="14.4">
      <c r="A810" s="58"/>
      <c r="C810" s="58"/>
    </row>
    <row r="811" spans="1:3" ht="14.4">
      <c r="A811" s="58"/>
      <c r="C811" s="58"/>
    </row>
    <row r="812" spans="1:3" ht="14.4">
      <c r="A812" s="58"/>
      <c r="C812" s="58"/>
    </row>
    <row r="813" spans="1:3" ht="14.4">
      <c r="A813" s="58"/>
      <c r="C813" s="58"/>
    </row>
    <row r="814" spans="1:3" ht="14.4">
      <c r="A814" s="58"/>
      <c r="C814" s="58"/>
    </row>
    <row r="815" spans="1:3" ht="14.4">
      <c r="A815" s="58"/>
      <c r="C815" s="58"/>
    </row>
    <row r="816" spans="1:3" ht="14.4">
      <c r="A816" s="58"/>
      <c r="C816" s="58"/>
    </row>
    <row r="817" spans="1:3" ht="14.4">
      <c r="A817" s="58"/>
      <c r="C817" s="58"/>
    </row>
    <row r="818" spans="1:3" ht="14.4">
      <c r="A818" s="58"/>
      <c r="C818" s="58"/>
    </row>
    <row r="819" spans="1:3" ht="14.4">
      <c r="A819" s="58"/>
      <c r="C819" s="58"/>
    </row>
    <row r="820" spans="1:3" ht="14.4">
      <c r="A820" s="58"/>
      <c r="C820" s="58"/>
    </row>
    <row r="821" spans="1:3" ht="14.4">
      <c r="A821" s="58"/>
      <c r="C821" s="58"/>
    </row>
    <row r="822" spans="1:3" ht="14.4">
      <c r="A822" s="58"/>
      <c r="C822" s="58"/>
    </row>
    <row r="823" spans="1:3" ht="14.4">
      <c r="A823" s="58"/>
      <c r="C823" s="58"/>
    </row>
    <row r="824" spans="1:3" ht="14.4">
      <c r="A824" s="58"/>
      <c r="C824" s="58"/>
    </row>
    <row r="825" spans="1:3" ht="14.4">
      <c r="A825" s="58"/>
      <c r="C825" s="58"/>
    </row>
    <row r="826" spans="1:3" ht="14.4">
      <c r="A826" s="58"/>
      <c r="C826" s="58"/>
    </row>
    <row r="827" spans="1:3" ht="14.4">
      <c r="A827" s="58"/>
      <c r="C827" s="58"/>
    </row>
    <row r="828" spans="1:3" ht="14.4">
      <c r="A828" s="58"/>
      <c r="C828" s="58"/>
    </row>
    <row r="829" spans="1:3" ht="14.4">
      <c r="A829" s="58"/>
      <c r="C829" s="58"/>
    </row>
    <row r="830" spans="1:3" ht="14.4">
      <c r="A830" s="58"/>
      <c r="C830" s="58"/>
    </row>
    <row r="831" spans="1:3" ht="14.4">
      <c r="A831" s="58"/>
      <c r="C831" s="58"/>
    </row>
    <row r="832" spans="1:3" ht="14.4">
      <c r="A832" s="58"/>
      <c r="C832" s="58"/>
    </row>
    <row r="833" spans="1:3" ht="14.4">
      <c r="A833" s="58"/>
      <c r="C833" s="58"/>
    </row>
    <row r="834" spans="1:3" ht="14.4">
      <c r="A834" s="58"/>
      <c r="C834" s="58"/>
    </row>
    <row r="835" spans="1:3" ht="14.4">
      <c r="A835" s="58"/>
      <c r="C835" s="58"/>
    </row>
    <row r="836" spans="1:3" ht="14.4">
      <c r="A836" s="58"/>
      <c r="C836" s="58"/>
    </row>
    <row r="837" spans="1:3" ht="14.4">
      <c r="A837" s="58"/>
      <c r="C837" s="58"/>
    </row>
    <row r="838" spans="1:3" ht="14.4">
      <c r="A838" s="58"/>
      <c r="C838" s="58"/>
    </row>
    <row r="839" spans="1:3" ht="14.4">
      <c r="A839" s="58"/>
      <c r="C839" s="58"/>
    </row>
    <row r="840" spans="1:3" ht="14.4">
      <c r="A840" s="58"/>
      <c r="C840" s="58"/>
    </row>
    <row r="841" spans="1:3" ht="14.4">
      <c r="A841" s="58"/>
      <c r="C841" s="58"/>
    </row>
    <row r="842" spans="1:3" ht="14.4">
      <c r="A842" s="58"/>
      <c r="C842" s="58"/>
    </row>
    <row r="843" spans="1:3" ht="14.4">
      <c r="A843" s="58"/>
      <c r="C843" s="58"/>
    </row>
    <row r="844" spans="1:3" ht="14.4">
      <c r="A844" s="58"/>
      <c r="C844" s="58"/>
    </row>
    <row r="845" spans="1:3" ht="14.4">
      <c r="A845" s="58"/>
      <c r="C845" s="58"/>
    </row>
    <row r="846" spans="1:3" ht="14.4">
      <c r="A846" s="58"/>
      <c r="C846" s="58"/>
    </row>
    <row r="847" spans="1:3" ht="14.4">
      <c r="A847" s="58"/>
      <c r="C847" s="58"/>
    </row>
    <row r="848" spans="1:3" ht="14.4">
      <c r="A848" s="58"/>
      <c r="C848" s="58"/>
    </row>
    <row r="849" spans="1:3" ht="14.4">
      <c r="A849" s="58"/>
      <c r="C849" s="58"/>
    </row>
    <row r="850" spans="1:3" ht="14.4">
      <c r="A850" s="58"/>
      <c r="C850" s="58"/>
    </row>
    <row r="851" spans="1:3" ht="14.4">
      <c r="A851" s="58"/>
      <c r="C851" s="58"/>
    </row>
    <row r="852" spans="1:3" ht="14.4">
      <c r="A852" s="58"/>
      <c r="C852" s="58"/>
    </row>
    <row r="853" spans="1:3" ht="14.4">
      <c r="A853" s="58"/>
      <c r="C853" s="58"/>
    </row>
    <row r="854" spans="1:3" ht="14.4">
      <c r="A854" s="58"/>
      <c r="C854" s="58"/>
    </row>
    <row r="855" spans="1:3" ht="14.4">
      <c r="A855" s="58"/>
      <c r="C855" s="58"/>
    </row>
    <row r="856" spans="1:3" ht="14.4">
      <c r="A856" s="58"/>
      <c r="C856" s="58"/>
    </row>
    <row r="857" spans="1:3" ht="14.4">
      <c r="A857" s="58"/>
      <c r="C857" s="58"/>
    </row>
    <row r="858" spans="1:3" ht="14.4">
      <c r="A858" s="58"/>
      <c r="C858" s="58"/>
    </row>
    <row r="859" spans="1:3" ht="14.4">
      <c r="A859" s="58"/>
      <c r="C859" s="58"/>
    </row>
    <row r="860" spans="1:3" ht="14.4">
      <c r="A860" s="58"/>
      <c r="C860" s="58"/>
    </row>
    <row r="861" spans="1:3" ht="14.4">
      <c r="A861" s="58"/>
      <c r="C861" s="58"/>
    </row>
    <row r="862" spans="1:3" ht="14.4">
      <c r="A862" s="58"/>
      <c r="C862" s="58"/>
    </row>
    <row r="863" spans="1:3" ht="14.4">
      <c r="A863" s="58"/>
      <c r="C863" s="58"/>
    </row>
    <row r="864" spans="1:3" ht="14.4">
      <c r="A864" s="58"/>
      <c r="C864" s="58"/>
    </row>
    <row r="865" spans="1:3" ht="14.4">
      <c r="A865" s="58"/>
      <c r="C865" s="58"/>
    </row>
    <row r="866" spans="1:3" ht="14.4">
      <c r="A866" s="58"/>
      <c r="C866" s="58"/>
    </row>
    <row r="867" spans="1:3" ht="14.4">
      <c r="A867" s="58"/>
      <c r="C867" s="58"/>
    </row>
    <row r="868" spans="1:3" ht="14.4">
      <c r="A868" s="58"/>
      <c r="C868" s="58"/>
    </row>
    <row r="869" spans="1:3" ht="14.4">
      <c r="A869" s="58"/>
      <c r="C869" s="58"/>
    </row>
    <row r="870" spans="1:3" ht="14.4">
      <c r="A870" s="58"/>
      <c r="C870" s="58"/>
    </row>
    <row r="871" spans="1:3" ht="14.4">
      <c r="A871" s="58"/>
      <c r="C871" s="58"/>
    </row>
    <row r="872" spans="1:3" ht="14.4">
      <c r="A872" s="58"/>
      <c r="C872" s="58"/>
    </row>
    <row r="873" spans="1:3" ht="14.4">
      <c r="A873" s="58"/>
      <c r="C873" s="58"/>
    </row>
    <row r="874" spans="1:3" ht="14.4">
      <c r="A874" s="58"/>
      <c r="C874" s="58"/>
    </row>
    <row r="875" spans="1:3" ht="14.4">
      <c r="A875" s="58"/>
      <c r="C875" s="58"/>
    </row>
    <row r="876" spans="1:3" ht="14.4">
      <c r="A876" s="58"/>
      <c r="C876" s="58"/>
    </row>
    <row r="877" spans="1:3" ht="14.4">
      <c r="A877" s="58"/>
      <c r="C877" s="58"/>
    </row>
    <row r="878" spans="1:3" ht="14.4">
      <c r="A878" s="58"/>
      <c r="C878" s="58"/>
    </row>
    <row r="879" spans="1:3" ht="14.4">
      <c r="A879" s="58"/>
      <c r="C879" s="58"/>
    </row>
    <row r="880" spans="1:3" ht="14.4">
      <c r="A880" s="58"/>
      <c r="C880" s="58"/>
    </row>
    <row r="881" spans="1:3" ht="14.4">
      <c r="A881" s="58"/>
      <c r="C881" s="58"/>
    </row>
    <row r="882" spans="1:3" ht="14.4">
      <c r="A882" s="58"/>
      <c r="C882" s="58"/>
    </row>
    <row r="883" spans="1:3" ht="14.4">
      <c r="A883" s="58"/>
      <c r="C883" s="58"/>
    </row>
    <row r="884" spans="1:3" ht="14.4">
      <c r="A884" s="58"/>
      <c r="C884" s="58"/>
    </row>
    <row r="885" spans="1:3" ht="14.4">
      <c r="A885" s="58"/>
      <c r="C885" s="58"/>
    </row>
    <row r="886" spans="1:3" ht="14.4">
      <c r="A886" s="58"/>
      <c r="C886" s="58"/>
    </row>
    <row r="887" spans="1:3" ht="14.4">
      <c r="A887" s="58"/>
      <c r="C887" s="58"/>
    </row>
    <row r="888" spans="1:3" ht="14.4">
      <c r="A888" s="58"/>
      <c r="C888" s="58"/>
    </row>
    <row r="889" spans="1:3" ht="14.4">
      <c r="A889" s="58"/>
      <c r="C889" s="58"/>
    </row>
    <row r="890" spans="1:3" ht="14.4">
      <c r="A890" s="58"/>
      <c r="C890" s="58"/>
    </row>
    <row r="891" spans="1:3" ht="14.4">
      <c r="A891" s="58"/>
      <c r="C891" s="58"/>
    </row>
    <row r="892" spans="1:3" ht="14.4">
      <c r="A892" s="58"/>
      <c r="C892" s="58"/>
    </row>
    <row r="893" spans="1:3" ht="14.4">
      <c r="A893" s="58"/>
      <c r="C893" s="58"/>
    </row>
    <row r="894" spans="1:3" ht="14.4">
      <c r="A894" s="58"/>
      <c r="C894" s="58"/>
    </row>
    <row r="895" spans="1:3" ht="14.4">
      <c r="A895" s="58"/>
      <c r="C895" s="58"/>
    </row>
    <row r="896" spans="1:3" ht="14.4">
      <c r="A896" s="58"/>
      <c r="C896" s="58"/>
    </row>
    <row r="897" spans="1:3" ht="14.4">
      <c r="A897" s="58"/>
      <c r="C897" s="58"/>
    </row>
    <row r="898" spans="1:3" ht="14.4">
      <c r="A898" s="58"/>
      <c r="C898" s="58"/>
    </row>
    <row r="899" spans="1:3" ht="14.4">
      <c r="A899" s="58"/>
      <c r="C899" s="58"/>
    </row>
    <row r="900" spans="1:3" ht="14.4">
      <c r="A900" s="58"/>
      <c r="C900" s="58"/>
    </row>
    <row r="901" spans="1:3" ht="14.4">
      <c r="A901" s="58"/>
      <c r="C901" s="58"/>
    </row>
    <row r="902" spans="1:3" ht="14.4">
      <c r="A902" s="58"/>
      <c r="C902" s="58"/>
    </row>
    <row r="903" spans="1:3" ht="14.4">
      <c r="A903" s="58"/>
      <c r="C903" s="58"/>
    </row>
    <row r="904" spans="1:3" ht="14.4">
      <c r="A904" s="58"/>
      <c r="C904" s="58"/>
    </row>
    <row r="905" spans="1:3" ht="14.4">
      <c r="A905" s="58"/>
      <c r="C905" s="58"/>
    </row>
    <row r="906" spans="1:3" ht="14.4">
      <c r="A906" s="58"/>
      <c r="C906" s="58"/>
    </row>
    <row r="907" spans="1:3" ht="14.4">
      <c r="A907" s="58"/>
      <c r="C907" s="58"/>
    </row>
    <row r="908" spans="1:3" ht="14.4">
      <c r="A908" s="58"/>
      <c r="C908" s="58"/>
    </row>
    <row r="909" spans="1:3" ht="14.4">
      <c r="A909" s="58"/>
      <c r="C909" s="58"/>
    </row>
    <row r="910" spans="1:3" ht="14.4">
      <c r="A910" s="58"/>
      <c r="C910" s="58"/>
    </row>
    <row r="911" spans="1:3" ht="14.4">
      <c r="A911" s="58"/>
      <c r="C911" s="58"/>
    </row>
    <row r="912" spans="1:3" ht="14.4">
      <c r="A912" s="58"/>
      <c r="C912" s="58"/>
    </row>
    <row r="913" spans="1:3" ht="14.4">
      <c r="A913" s="58"/>
      <c r="C913" s="58"/>
    </row>
    <row r="914" spans="1:3" ht="14.4">
      <c r="A914" s="58"/>
      <c r="C914" s="58"/>
    </row>
    <row r="915" spans="1:3" ht="14.4">
      <c r="A915" s="58"/>
      <c r="C915" s="58"/>
    </row>
    <row r="916" spans="1:3" ht="14.4">
      <c r="A916" s="58"/>
      <c r="C916" s="58"/>
    </row>
    <row r="917" spans="1:3" ht="14.4">
      <c r="A917" s="58"/>
      <c r="C917" s="58"/>
    </row>
    <row r="918" spans="1:3" ht="14.4">
      <c r="A918" s="58"/>
      <c r="C918" s="58"/>
    </row>
    <row r="919" spans="1:3" ht="14.4">
      <c r="A919" s="58"/>
      <c r="C919" s="58"/>
    </row>
    <row r="920" spans="1:3" ht="14.4">
      <c r="A920" s="58"/>
      <c r="C920" s="58"/>
    </row>
    <row r="921" spans="1:3" ht="14.4">
      <c r="A921" s="58"/>
      <c r="C921" s="58"/>
    </row>
    <row r="922" spans="1:3" ht="14.4">
      <c r="A922" s="58"/>
      <c r="C922" s="58"/>
    </row>
    <row r="923" spans="1:3" ht="14.4">
      <c r="A923" s="58"/>
      <c r="C923" s="58"/>
    </row>
    <row r="924" spans="1:3" ht="14.4">
      <c r="A924" s="58"/>
      <c r="C924" s="58"/>
    </row>
    <row r="925" spans="1:3" ht="14.4">
      <c r="A925" s="58"/>
      <c r="C925" s="58"/>
    </row>
    <row r="926" spans="1:3" ht="14.4">
      <c r="A926" s="58"/>
      <c r="C926" s="58"/>
    </row>
    <row r="927" spans="1:3" ht="14.4">
      <c r="A927" s="58"/>
      <c r="C927" s="58"/>
    </row>
    <row r="928" spans="1:3" ht="14.4">
      <c r="A928" s="58"/>
      <c r="C928" s="58"/>
    </row>
    <row r="929" spans="1:3" ht="14.4">
      <c r="A929" s="58"/>
      <c r="C929" s="58"/>
    </row>
    <row r="930" spans="1:3" ht="14.4">
      <c r="A930" s="58"/>
      <c r="C930" s="58"/>
    </row>
    <row r="931" spans="1:3" ht="14.4">
      <c r="A931" s="58"/>
      <c r="C931" s="58"/>
    </row>
    <row r="932" spans="1:3" ht="14.4">
      <c r="A932" s="58"/>
      <c r="C932" s="58"/>
    </row>
    <row r="933" spans="1:3" ht="14.4">
      <c r="A933" s="58"/>
      <c r="C933" s="58"/>
    </row>
    <row r="934" spans="1:3" ht="14.4">
      <c r="A934" s="58"/>
      <c r="C934" s="58"/>
    </row>
    <row r="935" spans="1:3" ht="14.4">
      <c r="A935" s="58"/>
      <c r="C935" s="58"/>
    </row>
    <row r="936" spans="1:3" ht="14.4">
      <c r="A936" s="58"/>
      <c r="C936" s="58"/>
    </row>
    <row r="937" spans="1:3" ht="14.4">
      <c r="A937" s="58"/>
      <c r="C937" s="58"/>
    </row>
    <row r="938" spans="1:3" ht="14.4">
      <c r="A938" s="58"/>
      <c r="C938" s="58"/>
    </row>
    <row r="939" spans="1:3" ht="14.4">
      <c r="A939" s="58"/>
      <c r="C939" s="58"/>
    </row>
    <row r="940" spans="1:3" ht="14.4">
      <c r="A940" s="58"/>
      <c r="C940" s="58"/>
    </row>
    <row r="941" spans="1:3" ht="14.4">
      <c r="A941" s="58"/>
      <c r="C941" s="58"/>
    </row>
    <row r="942" spans="1:3" ht="14.4">
      <c r="A942" s="58"/>
      <c r="C942" s="58"/>
    </row>
    <row r="943" spans="1:3" ht="14.4">
      <c r="A943" s="58"/>
      <c r="C943" s="58"/>
    </row>
    <row r="944" spans="1:3" ht="14.4">
      <c r="A944" s="58"/>
      <c r="C944" s="58"/>
    </row>
    <row r="945" spans="1:3" ht="14.4">
      <c r="A945" s="58"/>
      <c r="C945" s="58"/>
    </row>
    <row r="946" spans="1:3" ht="14.4">
      <c r="A946" s="58"/>
      <c r="C946" s="58"/>
    </row>
    <row r="947" spans="1:3" ht="14.4">
      <c r="A947" s="58"/>
      <c r="C947" s="58"/>
    </row>
    <row r="948" spans="1:3" ht="14.4">
      <c r="A948" s="58"/>
      <c r="C948" s="58"/>
    </row>
    <row r="949" spans="1:3" ht="14.4">
      <c r="A949" s="58"/>
      <c r="C949" s="58"/>
    </row>
    <row r="950" spans="1:3" ht="14.4">
      <c r="A950" s="58"/>
      <c r="C950" s="58"/>
    </row>
    <row r="951" spans="1:3" ht="14.4">
      <c r="A951" s="58"/>
      <c r="C951" s="58"/>
    </row>
    <row r="952" spans="1:3" ht="14.4">
      <c r="A952" s="58"/>
      <c r="C952" s="58"/>
    </row>
    <row r="953" spans="1:3" ht="14.4">
      <c r="A953" s="58"/>
      <c r="C953" s="58"/>
    </row>
    <row r="954" spans="1:3" ht="14.4">
      <c r="A954" s="58"/>
      <c r="C954" s="58"/>
    </row>
    <row r="955" spans="1:3" ht="14.4">
      <c r="A955" s="58"/>
      <c r="C955" s="58"/>
    </row>
    <row r="956" spans="1:3" ht="14.4">
      <c r="A956" s="58"/>
      <c r="C956" s="58"/>
    </row>
    <row r="957" spans="1:3" ht="14.4">
      <c r="A957" s="58"/>
      <c r="C957" s="58"/>
    </row>
    <row r="958" spans="1:3" ht="14.4">
      <c r="A958" s="58"/>
      <c r="C958" s="58"/>
    </row>
    <row r="959" spans="1:3" ht="14.4">
      <c r="A959" s="58"/>
      <c r="C959" s="58"/>
    </row>
    <row r="960" spans="1:3" ht="14.4">
      <c r="A960" s="58"/>
      <c r="C960" s="58"/>
    </row>
    <row r="961" spans="1:3" ht="14.4">
      <c r="A961" s="58"/>
      <c r="C961" s="58"/>
    </row>
    <row r="962" spans="1:3" ht="14.4">
      <c r="A962" s="58"/>
      <c r="C962" s="58"/>
    </row>
    <row r="963" spans="1:3" ht="14.4">
      <c r="A963" s="58"/>
      <c r="C963" s="58"/>
    </row>
    <row r="964" spans="1:3" ht="14.4">
      <c r="A964" s="58"/>
      <c r="C964" s="58"/>
    </row>
    <row r="965" spans="1:3" ht="14.4">
      <c r="A965" s="58"/>
      <c r="C965" s="58"/>
    </row>
    <row r="966" spans="1:3" ht="14.4">
      <c r="A966" s="58"/>
      <c r="C966" s="58"/>
    </row>
    <row r="967" spans="1:3" ht="14.4">
      <c r="A967" s="58"/>
      <c r="C967" s="58"/>
    </row>
    <row r="968" spans="1:3" ht="14.4">
      <c r="A968" s="58"/>
      <c r="C968" s="58"/>
    </row>
    <row r="969" spans="1:3" ht="14.4">
      <c r="A969" s="58"/>
      <c r="C969" s="58"/>
    </row>
    <row r="970" spans="1:3" ht="14.4">
      <c r="A970" s="58"/>
      <c r="C970" s="58"/>
    </row>
    <row r="971" spans="1:3" ht="14.4">
      <c r="A971" s="58"/>
      <c r="C971" s="58"/>
    </row>
    <row r="972" spans="1:3" ht="14.4">
      <c r="A972" s="58"/>
      <c r="C972" s="58"/>
    </row>
    <row r="973" spans="1:3" ht="14.4">
      <c r="A973" s="58"/>
      <c r="C973" s="58"/>
    </row>
    <row r="974" spans="1:3" ht="14.4">
      <c r="A974" s="58"/>
      <c r="C974" s="58"/>
    </row>
    <row r="975" spans="1:3" ht="14.4">
      <c r="A975" s="58"/>
      <c r="C975" s="58"/>
    </row>
    <row r="976" spans="1:3" ht="14.4">
      <c r="A976" s="58"/>
      <c r="C976" s="58"/>
    </row>
    <row r="977" spans="1:3" ht="14.4">
      <c r="A977" s="58"/>
      <c r="C977" s="58"/>
    </row>
    <row r="978" spans="1:3" ht="14.4">
      <c r="A978" s="58"/>
      <c r="C978" s="58"/>
    </row>
    <row r="979" spans="1:3" ht="14.4">
      <c r="A979" s="58"/>
      <c r="C979" s="58"/>
    </row>
    <row r="980" spans="1:3" ht="14.4">
      <c r="A980" s="58"/>
      <c r="C980" s="58"/>
    </row>
    <row r="981" spans="1:3" ht="14.4">
      <c r="A981" s="58"/>
      <c r="C981" s="58"/>
    </row>
    <row r="982" spans="1:3" ht="14.4">
      <c r="A982" s="58"/>
      <c r="C982" s="58"/>
    </row>
    <row r="983" spans="1:3" ht="14.4">
      <c r="A983" s="58"/>
      <c r="C983" s="58"/>
    </row>
    <row r="984" spans="1:3" ht="14.4">
      <c r="A984" s="58"/>
      <c r="C984" s="58"/>
    </row>
    <row r="985" spans="1:3" ht="14.4">
      <c r="A985" s="58"/>
      <c r="C985" s="58"/>
    </row>
    <row r="986" spans="1:3" ht="14.4">
      <c r="A986" s="58"/>
      <c r="C986" s="58"/>
    </row>
    <row r="987" spans="1:3" ht="14.4">
      <c r="A987" s="58"/>
      <c r="C987" s="58"/>
    </row>
    <row r="988" spans="1:3" ht="14.4">
      <c r="A988" s="58"/>
      <c r="C988" s="58"/>
    </row>
    <row r="989" spans="1:3" ht="14.4">
      <c r="A989" s="58"/>
      <c r="C989" s="58"/>
    </row>
    <row r="990" spans="1:3" ht="14.4">
      <c r="A990" s="58"/>
      <c r="C990" s="58"/>
    </row>
    <row r="991" spans="1:3" ht="14.4">
      <c r="A991" s="58"/>
      <c r="C991" s="58"/>
    </row>
    <row r="992" spans="1:3" ht="14.4">
      <c r="A992" s="58"/>
      <c r="C992" s="58"/>
    </row>
    <row r="993" spans="1:3" ht="14.4">
      <c r="A993" s="58"/>
      <c r="C993" s="58"/>
    </row>
    <row r="994" spans="1:3" ht="14.4">
      <c r="A994" s="58"/>
      <c r="C994" s="58"/>
    </row>
    <row r="995" spans="1:3" ht="14.4">
      <c r="A995" s="58"/>
      <c r="C995" s="58"/>
    </row>
    <row r="996" spans="1:3" ht="14.4">
      <c r="A996" s="58"/>
      <c r="C996" s="58"/>
    </row>
    <row r="997" spans="1:3" ht="14.4">
      <c r="A997" s="58"/>
      <c r="C997" s="58"/>
    </row>
    <row r="998" spans="1:3" ht="14.4">
      <c r="A998" s="58"/>
      <c r="C998" s="58"/>
    </row>
    <row r="999" spans="1:3" ht="14.4">
      <c r="A999" s="58"/>
      <c r="C999" s="58"/>
    </row>
    <row r="1000" spans="1:3" ht="14.4">
      <c r="A1000" s="58"/>
      <c r="C1000" s="58"/>
    </row>
  </sheetData>
  <hyperlinks>
    <hyperlink ref="A3" r:id="rId1" display="https://archive.org/details/2010_0920SistersAreaPowerOutage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B6" sqref="B6:L22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248</v>
      </c>
    </row>
    <row r="3" spans="1:27">
      <c r="A3" s="2" t="s">
        <v>256</v>
      </c>
    </row>
    <row r="4" spans="1:27" s="3" customFormat="1">
      <c r="A4" s="3" t="s">
        <v>3</v>
      </c>
      <c r="B4" s="4">
        <v>0</v>
      </c>
      <c r="C4" s="4">
        <v>2.5694444444444447E-2</v>
      </c>
      <c r="D4" s="4">
        <v>4.3750000000000004E-2</v>
      </c>
      <c r="E4" s="4">
        <v>5.486111111111111E-2</v>
      </c>
      <c r="F4" s="4">
        <v>7.4305555555555555E-2</v>
      </c>
      <c r="G4" s="4">
        <v>9.5833333333333326E-2</v>
      </c>
      <c r="H4" s="4" t="s">
        <v>257</v>
      </c>
      <c r="I4" s="4">
        <v>0.12430555555555556</v>
      </c>
      <c r="J4" s="4">
        <v>0.13055555555555556</v>
      </c>
      <c r="K4" s="4">
        <v>0.16319444444444445</v>
      </c>
      <c r="L4" s="4">
        <v>0.18680555555555556</v>
      </c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258</v>
      </c>
      <c r="C5" t="s">
        <v>259</v>
      </c>
      <c r="D5" t="s">
        <v>260</v>
      </c>
      <c r="E5" t="s">
        <v>261</v>
      </c>
      <c r="F5" t="s">
        <v>262</v>
      </c>
      <c r="G5" t="s">
        <v>263</v>
      </c>
      <c r="H5" t="s">
        <v>264</v>
      </c>
      <c r="I5" t="s">
        <v>265</v>
      </c>
      <c r="J5" t="s">
        <v>266</v>
      </c>
      <c r="K5" t="s">
        <v>267</v>
      </c>
      <c r="L5" t="s">
        <v>268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>
        <v>2</v>
      </c>
      <c r="D6" s="9">
        <v>2</v>
      </c>
      <c r="E6" s="9"/>
      <c r="F6" s="9">
        <v>2</v>
      </c>
      <c r="G6" s="9">
        <v>2</v>
      </c>
      <c r="H6" s="9">
        <v>2</v>
      </c>
      <c r="I6" s="9">
        <v>2</v>
      </c>
      <c r="J6" s="9">
        <v>2</v>
      </c>
      <c r="K6" s="9">
        <v>2</v>
      </c>
      <c r="L6" s="9">
        <v>2</v>
      </c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1</v>
      </c>
      <c r="F7" s="12"/>
      <c r="G7" s="12"/>
      <c r="H7" s="12"/>
      <c r="I7" s="12"/>
      <c r="J7" s="12"/>
      <c r="K7" s="12"/>
      <c r="L7" s="12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1</v>
      </c>
      <c r="K12" s="17">
        <v>2</v>
      </c>
      <c r="L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>
        <v>1</v>
      </c>
      <c r="K13" s="18"/>
      <c r="L13" s="18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>
        <v>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1</v>
      </c>
      <c r="C19" s="9">
        <v>1</v>
      </c>
      <c r="D19" s="9">
        <v>1</v>
      </c>
      <c r="E19" s="9"/>
      <c r="F19" s="9"/>
      <c r="G19" s="9"/>
      <c r="H19" s="9"/>
      <c r="I19" s="9"/>
      <c r="J19" s="9"/>
      <c r="K19" s="9"/>
      <c r="L19" s="9">
        <v>1</v>
      </c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2</v>
      </c>
      <c r="C20" s="12">
        <v>2</v>
      </c>
      <c r="D20" s="12">
        <v>2</v>
      </c>
      <c r="E20" s="12">
        <v>1</v>
      </c>
      <c r="F20" s="12">
        <v>2</v>
      </c>
      <c r="G20" s="12">
        <v>2</v>
      </c>
      <c r="H20" s="12">
        <v>2</v>
      </c>
      <c r="I20" s="12">
        <v>2</v>
      </c>
      <c r="J20" s="12">
        <v>2</v>
      </c>
      <c r="K20" s="12">
        <v>1</v>
      </c>
      <c r="L20" s="12">
        <v>1</v>
      </c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/>
      <c r="G21" s="9"/>
      <c r="H21" s="9">
        <v>1</v>
      </c>
      <c r="I21" s="9"/>
      <c r="J21" s="9"/>
      <c r="K21" s="9"/>
      <c r="L21" s="9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8.41796875" style="30" customWidth="1"/>
    <col min="2" max="1024" width="9.1015625" style="30" customWidth="1"/>
    <col min="1025" max="16384" width="8.83984375" style="29"/>
  </cols>
  <sheetData>
    <row r="1" spans="1:32">
      <c r="A1" s="29" t="s">
        <v>37</v>
      </c>
    </row>
    <row r="2" spans="1:32">
      <c r="A2" s="31" t="s">
        <v>38</v>
      </c>
    </row>
    <row r="3" spans="1:32">
      <c r="A3" s="32" t="s">
        <v>70</v>
      </c>
    </row>
    <row r="4" spans="1:32" s="33" customFormat="1">
      <c r="A4" s="33" t="s">
        <v>3</v>
      </c>
      <c r="B4" s="34">
        <v>0</v>
      </c>
      <c r="C4" s="34">
        <v>6.2500000000000003E-3</v>
      </c>
      <c r="D4" s="34">
        <v>4.583333333333333E-2</v>
      </c>
      <c r="E4" s="34">
        <v>9.4444444444444442E-2</v>
      </c>
      <c r="F4" s="34">
        <v>0.13333333333333333</v>
      </c>
      <c r="G4" s="34">
        <v>0.16944444444444443</v>
      </c>
      <c r="H4" s="34">
        <v>0.21111111111111111</v>
      </c>
      <c r="I4" s="34">
        <v>0.25138888888888888</v>
      </c>
      <c r="J4" s="34">
        <v>0.28541666666666665</v>
      </c>
      <c r="K4" s="34">
        <v>0.33819444444444441</v>
      </c>
      <c r="L4" s="34">
        <v>0.36666666666666664</v>
      </c>
      <c r="M4" s="34">
        <v>0.39791666666666664</v>
      </c>
      <c r="N4" s="34">
        <v>0.41736111111111113</v>
      </c>
      <c r="O4" s="34">
        <v>0.46527777777777773</v>
      </c>
      <c r="P4" s="34">
        <v>0.48680555555555555</v>
      </c>
      <c r="Q4" s="34">
        <v>0.50138888888888888</v>
      </c>
      <c r="R4" s="34">
        <v>0.51111111111111107</v>
      </c>
      <c r="S4" s="34">
        <v>0.52152777777777781</v>
      </c>
      <c r="T4" s="34">
        <v>0.52638888888888891</v>
      </c>
      <c r="U4" s="34">
        <v>0.53402777777777777</v>
      </c>
      <c r="V4" s="34"/>
      <c r="W4" s="34"/>
      <c r="X4" s="36"/>
      <c r="Y4" s="36"/>
      <c r="Z4" s="36"/>
      <c r="AA4" s="36"/>
      <c r="AB4" s="36"/>
      <c r="AC4" s="36"/>
      <c r="AD4" s="36"/>
      <c r="AE4" s="36"/>
      <c r="AF4" s="36"/>
    </row>
    <row r="5" spans="1:32">
      <c r="B5" s="29" t="s">
        <v>4</v>
      </c>
      <c r="C5" s="29" t="s">
        <v>81</v>
      </c>
      <c r="D5" s="29" t="s">
        <v>72</v>
      </c>
      <c r="E5" s="29" t="s">
        <v>82</v>
      </c>
      <c r="F5" s="29" t="s">
        <v>74</v>
      </c>
      <c r="G5" s="29" t="s">
        <v>75</v>
      </c>
      <c r="H5" s="29" t="s">
        <v>76</v>
      </c>
      <c r="I5" s="29" t="s">
        <v>77</v>
      </c>
      <c r="J5" s="29" t="s">
        <v>50</v>
      </c>
      <c r="K5" s="29" t="s">
        <v>78</v>
      </c>
      <c r="L5" s="29" t="s">
        <v>16</v>
      </c>
      <c r="M5" s="29" t="s">
        <v>16</v>
      </c>
      <c r="N5" s="29" t="s">
        <v>79</v>
      </c>
      <c r="O5" s="29" t="s">
        <v>17</v>
      </c>
      <c r="P5" s="29" t="s">
        <v>52</v>
      </c>
      <c r="Q5" s="29" t="s">
        <v>53</v>
      </c>
      <c r="R5" s="29" t="s">
        <v>80</v>
      </c>
      <c r="S5" s="29" t="s">
        <v>20</v>
      </c>
      <c r="T5" s="29" t="s">
        <v>21</v>
      </c>
      <c r="U5" s="29" t="s">
        <v>54</v>
      </c>
      <c r="X5" s="37"/>
      <c r="Y5" s="37"/>
      <c r="Z5" s="37"/>
      <c r="AA5" s="37"/>
      <c r="AB5" s="37"/>
      <c r="AC5" s="37"/>
      <c r="AE5" s="37"/>
      <c r="AF5" s="37"/>
    </row>
    <row r="6" spans="1:32" ht="15.3">
      <c r="A6" s="38" t="s">
        <v>23</v>
      </c>
      <c r="B6" s="88"/>
      <c r="C6" s="88"/>
      <c r="D6" s="88"/>
      <c r="E6" s="88">
        <v>1</v>
      </c>
      <c r="F6" s="88"/>
      <c r="G6" s="88"/>
      <c r="H6" s="88"/>
      <c r="I6" s="88"/>
      <c r="J6" s="88"/>
      <c r="K6" s="88"/>
      <c r="L6" s="88"/>
      <c r="M6" s="88"/>
      <c r="N6" s="39">
        <v>1</v>
      </c>
      <c r="O6" s="88"/>
      <c r="P6" s="88"/>
      <c r="Q6" s="88"/>
      <c r="R6" s="88"/>
      <c r="S6" s="88"/>
      <c r="T6" s="88"/>
      <c r="U6" s="88"/>
      <c r="V6" s="88"/>
      <c r="W6" s="38"/>
      <c r="X6" s="38" t="s">
        <v>23</v>
      </c>
      <c r="Y6" s="39"/>
      <c r="Z6" s="39"/>
      <c r="AA6" s="39"/>
      <c r="AB6" s="39"/>
      <c r="AC6" s="39"/>
      <c r="AD6" s="39"/>
      <c r="AE6" s="39"/>
      <c r="AF6" s="39"/>
    </row>
    <row r="7" spans="1:32" ht="15.3">
      <c r="A7" s="40" t="s">
        <v>24</v>
      </c>
      <c r="B7" s="52"/>
      <c r="C7" s="52">
        <v>1</v>
      </c>
      <c r="D7" s="52">
        <v>2</v>
      </c>
      <c r="E7" s="52"/>
      <c r="F7" s="52">
        <v>2</v>
      </c>
      <c r="G7" s="52">
        <v>2</v>
      </c>
      <c r="H7" s="41"/>
      <c r="I7" s="52">
        <v>1</v>
      </c>
      <c r="J7" s="52">
        <v>2</v>
      </c>
      <c r="K7" s="52">
        <v>1</v>
      </c>
      <c r="L7" s="52">
        <v>1</v>
      </c>
      <c r="M7" s="52">
        <v>1</v>
      </c>
      <c r="N7" s="41"/>
      <c r="O7" s="52"/>
      <c r="P7" s="52"/>
      <c r="Q7" s="52"/>
      <c r="R7" s="52"/>
      <c r="S7" s="52"/>
      <c r="T7" s="52"/>
      <c r="U7" s="52"/>
      <c r="V7" s="52"/>
      <c r="W7" s="40"/>
      <c r="X7" s="40" t="s">
        <v>24</v>
      </c>
      <c r="Y7" s="41"/>
      <c r="Z7" s="41"/>
      <c r="AA7" s="41"/>
      <c r="AB7" s="41"/>
      <c r="AC7" s="41"/>
      <c r="AD7" s="41"/>
      <c r="AE7" s="41"/>
      <c r="AF7" s="41"/>
    </row>
    <row r="8" spans="1:32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38"/>
      <c r="X8" s="38" t="s">
        <v>25</v>
      </c>
      <c r="Y8" s="39"/>
      <c r="Z8" s="39"/>
      <c r="AA8" s="39"/>
      <c r="AB8" s="39"/>
      <c r="AC8" s="39"/>
      <c r="AD8" s="39"/>
      <c r="AE8" s="39"/>
      <c r="AF8" s="39"/>
    </row>
    <row r="9" spans="1:32" ht="15.3">
      <c r="A9" s="40" t="s">
        <v>26</v>
      </c>
      <c r="B9" s="52"/>
      <c r="C9" s="52"/>
      <c r="D9" s="52"/>
      <c r="E9" s="52">
        <v>1</v>
      </c>
      <c r="F9" s="52"/>
      <c r="G9" s="52">
        <v>2</v>
      </c>
      <c r="H9" s="52"/>
      <c r="I9" s="52"/>
      <c r="J9" s="52">
        <v>1</v>
      </c>
      <c r="K9" s="52"/>
      <c r="L9" s="52">
        <v>1</v>
      </c>
      <c r="M9" s="52"/>
      <c r="N9" s="52"/>
      <c r="O9" s="52"/>
      <c r="P9" s="52"/>
      <c r="Q9" s="52"/>
      <c r="R9" s="52"/>
      <c r="S9" s="52"/>
      <c r="T9" s="52"/>
      <c r="U9" s="52"/>
      <c r="V9" s="52"/>
      <c r="W9" s="40"/>
      <c r="X9" s="40" t="s">
        <v>26</v>
      </c>
      <c r="Y9" s="41"/>
      <c r="Z9" s="41"/>
      <c r="AA9" s="41"/>
      <c r="AB9" s="41"/>
      <c r="AC9" s="41"/>
      <c r="AD9" s="41"/>
      <c r="AE9" s="41"/>
      <c r="AF9" s="41"/>
    </row>
    <row r="10" spans="1:32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38"/>
      <c r="X10" s="38" t="s">
        <v>27</v>
      </c>
      <c r="Y10" s="39"/>
      <c r="Z10" s="39"/>
      <c r="AA10" s="39"/>
      <c r="AB10" s="39"/>
      <c r="AC10" s="39"/>
      <c r="AD10" s="39"/>
      <c r="AE10" s="39"/>
      <c r="AF10" s="39"/>
    </row>
    <row r="11" spans="1:32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40"/>
      <c r="X11" s="43"/>
      <c r="Y11" s="41"/>
      <c r="Z11" s="41"/>
      <c r="AA11" s="41"/>
      <c r="AB11" s="41"/>
      <c r="AC11" s="41"/>
      <c r="AD11" s="41"/>
      <c r="AE11" s="41"/>
      <c r="AF11" s="41"/>
    </row>
    <row r="12" spans="1:32" ht="15.3">
      <c r="A12" s="44" t="s">
        <v>28</v>
      </c>
      <c r="B12" s="53">
        <v>2</v>
      </c>
      <c r="C12" s="53">
        <v>2</v>
      </c>
      <c r="D12" s="53">
        <v>2</v>
      </c>
      <c r="E12" s="53">
        <v>1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K12" s="53">
        <v>2</v>
      </c>
      <c r="L12" s="53">
        <v>2</v>
      </c>
      <c r="M12" s="53">
        <v>2</v>
      </c>
      <c r="N12" s="53">
        <v>2</v>
      </c>
      <c r="O12" s="53">
        <v>2</v>
      </c>
      <c r="P12" s="53">
        <v>2</v>
      </c>
      <c r="Q12" s="53">
        <v>2</v>
      </c>
      <c r="R12" s="53">
        <v>2</v>
      </c>
      <c r="S12" s="53">
        <v>2</v>
      </c>
      <c r="T12" s="53">
        <v>2</v>
      </c>
      <c r="U12" s="52">
        <v>2</v>
      </c>
      <c r="V12" s="53"/>
      <c r="W12" s="43"/>
      <c r="X12" s="44" t="s">
        <v>28</v>
      </c>
    </row>
    <row r="13" spans="1:32" s="46" customFormat="1" ht="15.3">
      <c r="A13" s="40" t="s">
        <v>29</v>
      </c>
      <c r="B13" s="54">
        <v>1</v>
      </c>
      <c r="C13" s="54">
        <v>2</v>
      </c>
      <c r="D13" s="54">
        <v>2</v>
      </c>
      <c r="E13" s="54"/>
      <c r="F13" s="54">
        <v>2</v>
      </c>
      <c r="G13" s="54">
        <v>1</v>
      </c>
      <c r="H13" s="54"/>
      <c r="I13" s="54"/>
      <c r="J13" s="54"/>
      <c r="K13" s="54">
        <v>1</v>
      </c>
      <c r="L13" s="54"/>
      <c r="M13" s="46">
        <v>1</v>
      </c>
      <c r="N13" s="54"/>
      <c r="O13" s="54"/>
      <c r="P13" s="54"/>
      <c r="Q13" s="54"/>
      <c r="R13" s="54"/>
      <c r="S13" s="54"/>
      <c r="T13" s="54">
        <v>1</v>
      </c>
      <c r="U13" s="54">
        <v>1</v>
      </c>
      <c r="V13" s="54"/>
      <c r="W13" s="44"/>
      <c r="X13" s="40" t="s">
        <v>29</v>
      </c>
      <c r="Y13" s="45"/>
      <c r="Z13" s="45"/>
      <c r="AA13" s="45"/>
      <c r="AB13" s="45"/>
      <c r="AC13" s="45"/>
      <c r="AD13" s="45"/>
      <c r="AE13" s="45"/>
      <c r="AF13" s="45"/>
    </row>
    <row r="14" spans="1:32" ht="15.3">
      <c r="A14" s="44" t="s">
        <v>30</v>
      </c>
      <c r="B14" s="52"/>
      <c r="C14" s="52">
        <v>1</v>
      </c>
      <c r="D14" s="52"/>
      <c r="E14" s="52">
        <v>1</v>
      </c>
      <c r="F14" s="52"/>
      <c r="G14" s="52"/>
      <c r="H14" s="52"/>
      <c r="I14" s="52"/>
      <c r="J14" s="52"/>
      <c r="K14" s="52"/>
      <c r="L14" s="52"/>
      <c r="M14" s="52"/>
      <c r="N14" s="52">
        <v>2</v>
      </c>
      <c r="O14" s="52"/>
      <c r="P14" s="52"/>
      <c r="Q14" s="52"/>
      <c r="R14" s="52"/>
      <c r="S14" s="52"/>
      <c r="T14" s="52"/>
      <c r="U14" s="52"/>
      <c r="V14" s="52"/>
      <c r="W14" s="57"/>
      <c r="X14" s="44" t="s">
        <v>30</v>
      </c>
      <c r="Y14" s="41"/>
      <c r="Z14" s="41"/>
      <c r="AA14" s="41"/>
      <c r="AB14" s="41"/>
      <c r="AC14" s="41"/>
      <c r="AD14" s="41"/>
      <c r="AE14" s="41"/>
      <c r="AF14" s="41"/>
    </row>
    <row r="15" spans="1:32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>
        <v>2</v>
      </c>
      <c r="P15" s="52">
        <v>2</v>
      </c>
      <c r="Q15" s="52">
        <v>2</v>
      </c>
      <c r="R15" s="52">
        <v>2</v>
      </c>
      <c r="S15" s="52">
        <v>2</v>
      </c>
      <c r="T15" s="52">
        <v>2</v>
      </c>
      <c r="U15" s="54">
        <v>2</v>
      </c>
      <c r="V15" s="54"/>
      <c r="W15" s="56"/>
      <c r="X15" s="48" t="s">
        <v>31</v>
      </c>
      <c r="Y15" s="45"/>
      <c r="Z15" s="45"/>
      <c r="AA15" s="45"/>
      <c r="AB15" s="45"/>
      <c r="AC15" s="45"/>
      <c r="AD15" s="45"/>
      <c r="AE15" s="45"/>
      <c r="AF15" s="45"/>
    </row>
    <row r="16" spans="1:32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43"/>
      <c r="X16" s="43"/>
    </row>
    <row r="17" spans="1:32" s="42" customFormat="1" ht="15.3">
      <c r="A17" s="38" t="s">
        <v>32</v>
      </c>
      <c r="B17" s="88"/>
      <c r="C17" s="88">
        <v>2</v>
      </c>
      <c r="D17" s="88"/>
      <c r="E17" s="88">
        <v>2</v>
      </c>
      <c r="F17" s="88">
        <v>2</v>
      </c>
      <c r="G17" s="88">
        <v>2</v>
      </c>
      <c r="H17" s="88">
        <v>1</v>
      </c>
      <c r="I17" s="88">
        <v>2</v>
      </c>
      <c r="J17" s="88">
        <v>2</v>
      </c>
      <c r="K17" s="88">
        <v>2</v>
      </c>
      <c r="L17" s="88">
        <v>1</v>
      </c>
      <c r="M17" s="88">
        <v>2</v>
      </c>
      <c r="N17" s="88">
        <v>2</v>
      </c>
      <c r="O17" s="88">
        <v>2</v>
      </c>
      <c r="P17" s="52">
        <v>2</v>
      </c>
      <c r="Q17" s="52">
        <v>2</v>
      </c>
      <c r="R17" s="52">
        <v>2</v>
      </c>
      <c r="S17" s="52">
        <v>2</v>
      </c>
      <c r="T17" s="52">
        <v>2</v>
      </c>
      <c r="U17" s="88">
        <v>2</v>
      </c>
      <c r="V17" s="88"/>
      <c r="W17" s="38"/>
      <c r="X17" s="38" t="s">
        <v>32</v>
      </c>
      <c r="Y17" s="39"/>
      <c r="Z17" s="39"/>
      <c r="AA17" s="39"/>
      <c r="AB17" s="39"/>
      <c r="AC17" s="39"/>
      <c r="AD17" s="39"/>
      <c r="AE17" s="39"/>
      <c r="AF17" s="39"/>
    </row>
    <row r="18" spans="1:32" ht="15.3">
      <c r="A18" s="40" t="s">
        <v>33</v>
      </c>
      <c r="B18" s="52"/>
      <c r="C18" s="52"/>
      <c r="D18" s="52"/>
      <c r="E18" s="52">
        <v>2</v>
      </c>
      <c r="F18" s="52"/>
      <c r="G18" s="52"/>
      <c r="H18" s="52">
        <v>2</v>
      </c>
      <c r="I18" s="52">
        <v>2</v>
      </c>
      <c r="J18" s="52">
        <v>1</v>
      </c>
      <c r="K18" s="52">
        <v>2</v>
      </c>
      <c r="L18" s="52">
        <v>1</v>
      </c>
      <c r="M18" s="52">
        <v>2</v>
      </c>
      <c r="N18" s="52">
        <v>1</v>
      </c>
      <c r="O18" s="52"/>
      <c r="P18" s="52"/>
      <c r="Q18" s="52"/>
      <c r="R18" s="52"/>
      <c r="S18" s="52"/>
      <c r="T18" s="52"/>
      <c r="U18" s="52"/>
      <c r="V18" s="52"/>
      <c r="W18" s="57"/>
      <c r="X18" s="40" t="s">
        <v>33</v>
      </c>
      <c r="Y18" s="41"/>
      <c r="Z18" s="41"/>
      <c r="AA18" s="41"/>
      <c r="AB18" s="41"/>
      <c r="AC18" s="41"/>
      <c r="AD18" s="41"/>
      <c r="AE18" s="41"/>
      <c r="AF18" s="41"/>
    </row>
    <row r="19" spans="1:32" s="42" customFormat="1" ht="15.3">
      <c r="A19" s="38" t="s">
        <v>34</v>
      </c>
      <c r="B19" s="88"/>
      <c r="C19" s="88">
        <v>1</v>
      </c>
      <c r="D19" s="88">
        <v>2</v>
      </c>
      <c r="E19" s="88">
        <v>2</v>
      </c>
      <c r="F19" s="88">
        <v>2</v>
      </c>
      <c r="G19" s="88">
        <v>2</v>
      </c>
      <c r="H19" s="88">
        <v>2</v>
      </c>
      <c r="I19" s="88"/>
      <c r="J19" s="88"/>
      <c r="K19" s="88">
        <v>2</v>
      </c>
      <c r="L19" s="88"/>
      <c r="M19" s="88"/>
      <c r="N19" s="88">
        <v>2</v>
      </c>
      <c r="O19" s="88"/>
      <c r="P19" s="88"/>
      <c r="Q19" s="88"/>
      <c r="R19" s="88"/>
      <c r="S19" s="88"/>
      <c r="T19" s="88"/>
      <c r="U19" s="88"/>
      <c r="V19" s="88"/>
      <c r="W19" s="97"/>
      <c r="X19" s="38" t="s">
        <v>34</v>
      </c>
      <c r="Y19" s="39"/>
      <c r="Z19" s="39"/>
      <c r="AA19" s="39"/>
      <c r="AB19" s="39"/>
      <c r="AC19" s="39"/>
      <c r="AD19" s="39"/>
      <c r="AE19" s="39"/>
      <c r="AF19" s="39"/>
    </row>
    <row r="20" spans="1:32" ht="15.3">
      <c r="A20" s="40" t="s">
        <v>35</v>
      </c>
      <c r="B20" s="52"/>
      <c r="C20" s="52"/>
      <c r="D20" s="52">
        <v>2</v>
      </c>
      <c r="E20" s="52">
        <v>2</v>
      </c>
      <c r="F20" s="52">
        <v>2</v>
      </c>
      <c r="G20" s="52">
        <v>2</v>
      </c>
      <c r="H20" s="52">
        <v>2</v>
      </c>
      <c r="I20" s="52"/>
      <c r="J20" s="52">
        <v>1</v>
      </c>
      <c r="K20" s="52">
        <v>2</v>
      </c>
      <c r="L20" s="52">
        <v>1</v>
      </c>
      <c r="M20" s="52">
        <v>1</v>
      </c>
      <c r="N20" s="52">
        <v>2</v>
      </c>
      <c r="O20" s="52">
        <v>1</v>
      </c>
      <c r="P20" s="52">
        <v>1</v>
      </c>
      <c r="Q20" s="52">
        <v>1</v>
      </c>
      <c r="R20" s="52">
        <v>1</v>
      </c>
      <c r="S20" s="52">
        <v>1</v>
      </c>
      <c r="T20" s="52">
        <v>1</v>
      </c>
      <c r="U20" s="52"/>
      <c r="V20" s="52"/>
      <c r="W20" s="57"/>
      <c r="X20" s="40" t="s">
        <v>35</v>
      </c>
      <c r="Y20" s="41"/>
      <c r="Z20" s="41"/>
      <c r="AA20" s="41"/>
      <c r="AB20" s="41"/>
      <c r="AC20" s="41"/>
      <c r="AD20" s="41"/>
      <c r="AE20" s="41"/>
      <c r="AF20" s="41"/>
    </row>
    <row r="21" spans="1:32" s="42" customFormat="1" ht="15.3">
      <c r="A21" s="38" t="s">
        <v>36</v>
      </c>
      <c r="B21" s="88"/>
      <c r="C21" s="88"/>
      <c r="D21" s="88">
        <v>2</v>
      </c>
      <c r="E21" s="88">
        <v>1</v>
      </c>
      <c r="F21" s="88">
        <v>1</v>
      </c>
      <c r="G21" s="88">
        <v>1</v>
      </c>
      <c r="H21" s="88">
        <v>2</v>
      </c>
      <c r="I21" s="88">
        <v>1</v>
      </c>
      <c r="J21" s="88">
        <v>1</v>
      </c>
      <c r="K21" s="88">
        <v>1</v>
      </c>
      <c r="L21" s="88">
        <v>2</v>
      </c>
      <c r="M21" s="88">
        <v>1</v>
      </c>
      <c r="N21" s="88">
        <v>2</v>
      </c>
      <c r="O21" s="88">
        <v>2</v>
      </c>
      <c r="P21" s="52">
        <v>2</v>
      </c>
      <c r="Q21" s="52">
        <v>2</v>
      </c>
      <c r="R21" s="52">
        <v>2</v>
      </c>
      <c r="S21" s="52">
        <v>2</v>
      </c>
      <c r="T21" s="52">
        <v>2</v>
      </c>
      <c r="U21" s="88"/>
      <c r="V21" s="88"/>
      <c r="W21" s="97"/>
      <c r="X21" s="38" t="s">
        <v>36</v>
      </c>
      <c r="Y21" s="39"/>
      <c r="Z21" s="39"/>
      <c r="AA21" s="39"/>
      <c r="AB21" s="39"/>
      <c r="AC21" s="39"/>
      <c r="AD21" s="39"/>
      <c r="AE21" s="39"/>
      <c r="AF21" s="39"/>
    </row>
    <row r="22" spans="1:32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7"/>
      <c r="X22" s="41"/>
      <c r="Y22" s="41"/>
      <c r="Z22" s="41"/>
      <c r="AA22" s="41"/>
      <c r="AB22" s="41"/>
      <c r="AC22" s="41"/>
      <c r="AD22" s="41"/>
      <c r="AE22" s="41"/>
      <c r="AF22" s="41"/>
    </row>
    <row r="23" spans="1:32" ht="15.3">
      <c r="A23" s="4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43"/>
    </row>
    <row r="24" spans="1:32" s="46" customFormat="1" ht="15.3">
      <c r="A24" s="4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44"/>
      <c r="X24" s="45"/>
      <c r="Y24" s="45"/>
      <c r="Z24" s="45"/>
      <c r="AA24" s="45"/>
      <c r="AB24" s="45"/>
      <c r="AC24" s="45"/>
      <c r="AD24" s="45"/>
      <c r="AE24" s="45"/>
      <c r="AF24" s="45"/>
    </row>
    <row r="25" spans="1:32" ht="15.3">
      <c r="A25" s="40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40"/>
      <c r="X25" s="41"/>
      <c r="Y25" s="41"/>
      <c r="Z25" s="41"/>
      <c r="AA25" s="41"/>
      <c r="AB25" s="41"/>
      <c r="AC25" s="41"/>
      <c r="AD25" s="41"/>
      <c r="AE25" s="41"/>
      <c r="AF25" s="41"/>
    </row>
    <row r="26" spans="1:32" s="46" customFormat="1" ht="15.3">
      <c r="A26" s="4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44"/>
      <c r="X26" s="45"/>
      <c r="Y26" s="45"/>
      <c r="Z26" s="45"/>
      <c r="AA26" s="45"/>
      <c r="AB26" s="45"/>
      <c r="AC26" s="45"/>
      <c r="AD26" s="45"/>
      <c r="AE26" s="45"/>
      <c r="AF26" s="45"/>
    </row>
    <row r="27" spans="1:32" ht="15.3">
      <c r="A27" s="40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40"/>
      <c r="X27" s="41"/>
      <c r="Y27" s="41"/>
      <c r="Z27" s="41"/>
      <c r="AA27" s="41"/>
      <c r="AB27" s="41"/>
      <c r="AC27" s="41"/>
      <c r="AD27" s="41"/>
      <c r="AE27" s="41"/>
      <c r="AF27" s="41"/>
    </row>
    <row r="28" spans="1:32" s="46" customFormat="1" ht="15.3">
      <c r="A28" s="55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6"/>
      <c r="X28" s="45"/>
      <c r="Y28" s="45"/>
      <c r="Z28" s="45"/>
      <c r="AA28" s="45"/>
      <c r="AB28" s="45"/>
      <c r="AC28" s="45"/>
      <c r="AD28" s="45"/>
      <c r="AE28" s="45"/>
      <c r="AF28" s="45"/>
    </row>
    <row r="29" spans="1:32" s="33" customFormat="1" ht="15.3">
      <c r="A29" s="51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7"/>
      <c r="X29" s="41"/>
      <c r="Y29" s="41"/>
      <c r="Z29" s="41"/>
      <c r="AA29" s="41"/>
      <c r="AB29" s="41"/>
      <c r="AC29" s="41"/>
      <c r="AD29" s="41"/>
      <c r="AE29" s="41"/>
      <c r="AF29" s="41"/>
    </row>
    <row r="30" spans="1:32" ht="15.3">
      <c r="A30" s="4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43"/>
    </row>
    <row r="31" spans="1:32" s="42" customFormat="1" ht="15.3">
      <c r="A31" s="3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38"/>
      <c r="X31" s="39"/>
      <c r="Y31" s="39"/>
      <c r="Z31" s="39"/>
      <c r="AA31" s="39"/>
      <c r="AB31" s="39"/>
      <c r="AC31" s="39"/>
      <c r="AD31" s="39"/>
      <c r="AE31" s="39"/>
      <c r="AF31" s="39"/>
    </row>
    <row r="32" spans="1:32" ht="15.3">
      <c r="A32" s="51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7"/>
      <c r="X32" s="41"/>
      <c r="Y32" s="41"/>
      <c r="Z32" s="41"/>
      <c r="AA32" s="41"/>
      <c r="AB32" s="41"/>
      <c r="AC32" s="41"/>
      <c r="AD32" s="41"/>
      <c r="AE32" s="41"/>
      <c r="AF32" s="41"/>
    </row>
    <row r="33" spans="1:32" s="42" customFormat="1" ht="15.3">
      <c r="A33" s="3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38"/>
      <c r="X33" s="39"/>
      <c r="Y33" s="39"/>
      <c r="Z33" s="39"/>
      <c r="AA33" s="39"/>
      <c r="AB33" s="39"/>
      <c r="AC33" s="39"/>
      <c r="AD33" s="39"/>
      <c r="AE33" s="39"/>
      <c r="AF33" s="39"/>
    </row>
    <row r="34" spans="1:32" s="33" customFormat="1" ht="15.3">
      <c r="A34" s="40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40"/>
      <c r="X34" s="41"/>
      <c r="Y34" s="41"/>
      <c r="Z34" s="41"/>
      <c r="AA34" s="41"/>
      <c r="AB34" s="41"/>
      <c r="AC34" s="41"/>
      <c r="AD34" s="41"/>
      <c r="AE34" s="41"/>
      <c r="AF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248</v>
      </c>
    </row>
    <row r="3" spans="1:27">
      <c r="A3" s="32" t="s">
        <v>256</v>
      </c>
    </row>
    <row r="4" spans="1:27" s="33" customFormat="1">
      <c r="A4" s="33" t="s">
        <v>3</v>
      </c>
      <c r="B4" s="34">
        <v>0</v>
      </c>
      <c r="C4" s="34">
        <v>2.5694444444444447E-2</v>
      </c>
      <c r="D4" s="34">
        <v>4.3749999999999997E-2</v>
      </c>
      <c r="E4" s="34">
        <v>5.486111111111111E-2</v>
      </c>
      <c r="F4" s="34">
        <v>7.4305555555555555E-2</v>
      </c>
      <c r="G4" s="34">
        <v>9.5833333333333326E-2</v>
      </c>
      <c r="H4" s="34" t="s">
        <v>257</v>
      </c>
      <c r="I4" s="34">
        <v>0.12430555555555556</v>
      </c>
      <c r="J4" s="34">
        <v>0.13055555555555556</v>
      </c>
      <c r="K4" s="34">
        <v>0.16319444444444445</v>
      </c>
      <c r="L4" s="34">
        <v>0.18680555555555556</v>
      </c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258</v>
      </c>
      <c r="C5" s="29" t="s">
        <v>259</v>
      </c>
      <c r="D5" s="29" t="s">
        <v>260</v>
      </c>
      <c r="E5" s="29" t="s">
        <v>261</v>
      </c>
      <c r="F5" s="29" t="s">
        <v>262</v>
      </c>
      <c r="G5" s="29" t="s">
        <v>263</v>
      </c>
      <c r="H5" s="29" t="s">
        <v>264</v>
      </c>
      <c r="I5" s="29" t="s">
        <v>265</v>
      </c>
      <c r="J5" s="29" t="s">
        <v>266</v>
      </c>
      <c r="K5" s="29" t="s">
        <v>267</v>
      </c>
      <c r="L5" s="29" t="s">
        <v>268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1</v>
      </c>
      <c r="C6" s="88">
        <v>1</v>
      </c>
      <c r="D6" s="88">
        <v>1</v>
      </c>
      <c r="E6" s="88"/>
      <c r="F6" s="88"/>
      <c r="G6" s="88"/>
      <c r="H6" s="88">
        <v>1</v>
      </c>
      <c r="I6" s="88">
        <v>1</v>
      </c>
      <c r="J6" s="88"/>
      <c r="K6" s="88">
        <v>1</v>
      </c>
      <c r="L6" s="88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52"/>
      <c r="J7" s="52">
        <v>1</v>
      </c>
      <c r="K7" s="52"/>
      <c r="L7" s="52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K12" s="53">
        <v>2</v>
      </c>
      <c r="L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/>
      <c r="E17" s="88">
        <v>1</v>
      </c>
      <c r="F17" s="88"/>
      <c r="G17" s="88"/>
      <c r="H17" s="88"/>
      <c r="I17" s="88"/>
      <c r="J17" s="88"/>
      <c r="K17" s="88"/>
      <c r="L17" s="88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>
        <v>1</v>
      </c>
      <c r="F20" s="52">
        <v>1</v>
      </c>
      <c r="G20" s="52">
        <v>1</v>
      </c>
      <c r="H20" s="52"/>
      <c r="I20" s="52"/>
      <c r="J20" s="52">
        <v>1</v>
      </c>
      <c r="K20" s="52">
        <v>1</v>
      </c>
      <c r="L20" s="52">
        <v>1</v>
      </c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>
        <v>1</v>
      </c>
      <c r="F21" s="88"/>
      <c r="G21" s="88"/>
      <c r="H21" s="88"/>
      <c r="I21" s="88"/>
      <c r="J21" s="88"/>
      <c r="K21" s="88"/>
      <c r="L21" s="88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248</v>
      </c>
    </row>
    <row r="3" spans="1:26" ht="14.4">
      <c r="A3" s="61" t="str">
        <f>HYPERLINK("https://archive.org/details/1110KbndNewsWarmSpringsFireUpdate","https://archive.org/details/1110KbndNewsWarmSpringsFireUpdate")</f>
        <v>https://archive.org/details/1110KbndNewsWarmSpringsFireUpdate</v>
      </c>
    </row>
    <row r="4" spans="1:26" ht="14.4">
      <c r="A4" s="62" t="s">
        <v>3</v>
      </c>
      <c r="B4" s="63">
        <v>0</v>
      </c>
      <c r="C4" s="63">
        <v>2.5694444444444447E-2</v>
      </c>
      <c r="D4" s="63">
        <v>4.3750000000000004E-2</v>
      </c>
      <c r="E4" s="63">
        <v>5.486111111111111E-2</v>
      </c>
      <c r="F4" s="63">
        <v>7.4305555555555555E-2</v>
      </c>
      <c r="G4" s="63">
        <v>9.5833333333333326E-2</v>
      </c>
      <c r="H4" s="63" t="s">
        <v>257</v>
      </c>
      <c r="I4" s="63">
        <v>0.12430555555555556</v>
      </c>
      <c r="J4" s="63">
        <v>0.13055555555555556</v>
      </c>
      <c r="K4" s="63">
        <v>0.16319444444444445</v>
      </c>
      <c r="L4" s="63">
        <v>0.18680555555555556</v>
      </c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258</v>
      </c>
      <c r="C5" s="58" t="s">
        <v>259</v>
      </c>
      <c r="D5" s="58" t="s">
        <v>260</v>
      </c>
      <c r="E5" s="58" t="s">
        <v>261</v>
      </c>
      <c r="F5" s="58" t="s">
        <v>262</v>
      </c>
      <c r="G5" s="58" t="s">
        <v>263</v>
      </c>
      <c r="H5" s="58" t="s">
        <v>264</v>
      </c>
      <c r="I5" s="58" t="s">
        <v>265</v>
      </c>
      <c r="J5" s="58" t="s">
        <v>266</v>
      </c>
      <c r="K5" s="58" t="s">
        <v>267</v>
      </c>
      <c r="L5" s="58" t="s">
        <v>268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8">
        <v>2</v>
      </c>
      <c r="E6" s="67"/>
      <c r="F6" s="68">
        <v>2</v>
      </c>
      <c r="G6" s="68">
        <v>2</v>
      </c>
      <c r="H6" s="68">
        <v>2</v>
      </c>
      <c r="I6" s="68">
        <v>2</v>
      </c>
      <c r="J6" s="68"/>
      <c r="K6" s="68">
        <v>2</v>
      </c>
      <c r="L6" s="68">
        <v>2</v>
      </c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1">
        <v>2</v>
      </c>
      <c r="F7" s="71"/>
      <c r="G7" s="71"/>
      <c r="H7" s="71"/>
      <c r="I7" s="71"/>
      <c r="J7" s="71">
        <v>2</v>
      </c>
      <c r="K7" s="71"/>
      <c r="L7" s="71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D12" s="108">
        <v>2</v>
      </c>
      <c r="E12" s="108">
        <v>2</v>
      </c>
      <c r="F12" s="108">
        <v>2</v>
      </c>
      <c r="G12" s="108">
        <v>2</v>
      </c>
      <c r="H12" s="108">
        <v>2</v>
      </c>
      <c r="I12" s="108">
        <v>2</v>
      </c>
      <c r="J12" s="108">
        <v>2</v>
      </c>
      <c r="K12" s="108">
        <v>2</v>
      </c>
      <c r="L12" s="10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>
        <v>2</v>
      </c>
      <c r="L17" s="68">
        <v>2</v>
      </c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8">
        <v>2</v>
      </c>
      <c r="I19" s="68">
        <v>2</v>
      </c>
      <c r="J19" s="68">
        <v>2</v>
      </c>
      <c r="K19" s="68">
        <v>2</v>
      </c>
      <c r="L19" s="68">
        <v>2</v>
      </c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8">
        <v>2</v>
      </c>
      <c r="K21" s="68">
        <v>2</v>
      </c>
      <c r="L21" s="68">
        <v>2</v>
      </c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1110KbndNewsWarmSpringsFireUpdate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zoomScaleNormal="100" zoomScalePageLayoutView="150" workbookViewId="0">
      <selection activeCell="B6" sqref="B6:I21"/>
    </sheetView>
  </sheetViews>
  <sheetFormatPr defaultColWidth="8.83984375" defaultRowHeight="14.4"/>
  <cols>
    <col min="1" max="1" width="60" customWidth="1"/>
    <col min="7" max="7" width="8.15625" customWidth="1"/>
  </cols>
  <sheetData>
    <row r="1" spans="1:27">
      <c r="A1" t="s">
        <v>0</v>
      </c>
    </row>
    <row r="2" spans="1:27">
      <c r="A2" s="1" t="s">
        <v>248</v>
      </c>
      <c r="D2" t="s">
        <v>269</v>
      </c>
    </row>
    <row r="3" spans="1:27">
      <c r="A3" s="2" t="s">
        <v>270</v>
      </c>
    </row>
    <row r="4" spans="1:27" s="3" customFormat="1">
      <c r="A4" s="3" t="s">
        <v>3</v>
      </c>
      <c r="B4" s="4">
        <v>0</v>
      </c>
      <c r="C4" s="4">
        <v>4.1666666666666666E-3</v>
      </c>
      <c r="D4" s="4">
        <v>1.7361111111111112E-2</v>
      </c>
      <c r="E4" s="4">
        <v>4.7916666666666663E-2</v>
      </c>
      <c r="F4" s="4">
        <v>5.8333333333333327E-2</v>
      </c>
      <c r="G4" s="4">
        <v>9.3055555555555558E-2</v>
      </c>
      <c r="H4" s="4">
        <v>0.12291666666666667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183</v>
      </c>
      <c r="D5" t="s">
        <v>271</v>
      </c>
      <c r="E5" t="s">
        <v>272</v>
      </c>
      <c r="F5" t="s">
        <v>273</v>
      </c>
      <c r="G5" t="s">
        <v>274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>
        <v>2</v>
      </c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/>
      <c r="G7" s="12">
        <v>1</v>
      </c>
      <c r="H7" s="12"/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>
        <v>1</v>
      </c>
      <c r="F14" s="12">
        <v>2</v>
      </c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18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>
        <v>1</v>
      </c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/>
      <c r="E19" s="9"/>
      <c r="F19" s="9">
        <v>2</v>
      </c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>
        <v>2</v>
      </c>
      <c r="E20" s="12">
        <v>2</v>
      </c>
      <c r="F20" s="12">
        <v>2</v>
      </c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>
        <v>2</v>
      </c>
      <c r="G21" s="9">
        <v>2</v>
      </c>
      <c r="H21" s="9"/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248</v>
      </c>
      <c r="D2" s="29" t="s">
        <v>269</v>
      </c>
    </row>
    <row r="3" spans="1:27">
      <c r="A3" s="32" t="s">
        <v>270</v>
      </c>
    </row>
    <row r="4" spans="1:27" s="33" customFormat="1">
      <c r="A4" s="33" t="s">
        <v>3</v>
      </c>
      <c r="B4" s="34">
        <v>0</v>
      </c>
      <c r="C4" s="34">
        <v>4.1666666666666666E-3</v>
      </c>
      <c r="D4" s="34">
        <v>1.7361111111111112E-2</v>
      </c>
      <c r="E4" s="34">
        <v>4.7916666666666663E-2</v>
      </c>
      <c r="F4" s="34">
        <v>5.8333333333333334E-2</v>
      </c>
      <c r="G4" s="34">
        <v>9.3055555555555558E-2</v>
      </c>
      <c r="H4" s="34">
        <v>0.12291666666666666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183</v>
      </c>
      <c r="D5" s="29" t="s">
        <v>271</v>
      </c>
      <c r="E5" s="29" t="s">
        <v>272</v>
      </c>
      <c r="F5" s="29" t="s">
        <v>273</v>
      </c>
      <c r="G5" s="29" t="s">
        <v>274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>
        <v>1</v>
      </c>
      <c r="F6" s="88">
        <v>1</v>
      </c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>
        <v>1</v>
      </c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1</v>
      </c>
      <c r="C17" s="88">
        <v>2</v>
      </c>
      <c r="D17" s="88">
        <v>2</v>
      </c>
      <c r="E17" s="88">
        <v>2</v>
      </c>
      <c r="F17" s="88">
        <v>2</v>
      </c>
      <c r="G17" s="88"/>
      <c r="H17" s="88">
        <v>1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>
        <v>2</v>
      </c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/>
      <c r="E19" s="88"/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>
        <v>2</v>
      </c>
      <c r="E20" s="52">
        <v>2</v>
      </c>
      <c r="F20" s="52">
        <v>2</v>
      </c>
      <c r="G20" s="52">
        <v>2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248</v>
      </c>
      <c r="D2" s="58" t="s">
        <v>269</v>
      </c>
    </row>
    <row r="3" spans="1:26" ht="14.4">
      <c r="A3" s="61" t="str">
        <f>HYPERLINK("https://archive.org/details/1110Kbnd8pmFireUpdateRoosterRockFire","https://archive.org/details/1110Kbnd8pmFireUpdateRoosterRockFire")</f>
        <v>https://archive.org/details/1110Kbnd8pmFireUpdateRoosterRockFire</v>
      </c>
    </row>
    <row r="4" spans="1:26" ht="14.4">
      <c r="A4" s="62" t="s">
        <v>3</v>
      </c>
      <c r="B4" s="63">
        <v>0</v>
      </c>
      <c r="C4" s="63">
        <v>4.1666666666666666E-3</v>
      </c>
      <c r="D4" s="63">
        <v>1.7361111111111112E-2</v>
      </c>
      <c r="E4" s="63">
        <v>4.7916666666666663E-2</v>
      </c>
      <c r="F4" s="63">
        <v>5.8333333333333327E-2</v>
      </c>
      <c r="G4" s="63">
        <v>9.3055555555555558E-2</v>
      </c>
      <c r="H4" s="63">
        <v>0.12291666666666667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183</v>
      </c>
      <c r="D5" s="58" t="s">
        <v>271</v>
      </c>
      <c r="E5" s="58" t="s">
        <v>272</v>
      </c>
      <c r="F5" s="58" t="s">
        <v>273</v>
      </c>
      <c r="G5" s="58" t="s">
        <v>274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8">
        <v>2</v>
      </c>
      <c r="F6" s="68">
        <v>2</v>
      </c>
      <c r="G6" s="68">
        <v>2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D12" s="108">
        <v>2</v>
      </c>
      <c r="E12" s="108">
        <v>2</v>
      </c>
      <c r="F12" s="108">
        <v>2</v>
      </c>
      <c r="G12" s="108">
        <v>2</v>
      </c>
      <c r="H12" s="10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1">
        <v>1</v>
      </c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6">
        <v>2</v>
      </c>
      <c r="I15" s="75"/>
      <c r="J15" s="75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1">
        <v>2</v>
      </c>
      <c r="H18" s="71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1">
        <v>2</v>
      </c>
      <c r="F20" s="70"/>
      <c r="G20" s="71">
        <v>2</v>
      </c>
      <c r="H20" s="70"/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7"/>
      <c r="I21" s="67"/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1110Kbnd8pmFireUpdateRoosterRockFire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zoomScaleNormal="100" zoomScalePageLayoutView="150" workbookViewId="0">
      <selection activeCell="C20" sqref="C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248</v>
      </c>
      <c r="C2" t="s">
        <v>275</v>
      </c>
    </row>
    <row r="3" spans="1:27">
      <c r="A3" s="2" t="s">
        <v>276</v>
      </c>
    </row>
    <row r="4" spans="1:27" s="3" customFormat="1">
      <c r="A4" s="3" t="s">
        <v>3</v>
      </c>
      <c r="B4" s="4">
        <v>0</v>
      </c>
      <c r="C4" s="4">
        <v>6.2499999999999995E-3</v>
      </c>
      <c r="D4" s="4">
        <v>2.361111111111111E-2</v>
      </c>
      <c r="E4" s="4">
        <v>5.6250000000000001E-2</v>
      </c>
      <c r="F4" s="4">
        <v>7.7083333333333337E-2</v>
      </c>
      <c r="G4" s="4">
        <v>9.375E-2</v>
      </c>
      <c r="H4" s="4">
        <v>0.11944444444444445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278</v>
      </c>
      <c r="D5" t="s">
        <v>279</v>
      </c>
      <c r="E5" t="s">
        <v>280</v>
      </c>
      <c r="F5" t="s">
        <v>281</v>
      </c>
      <c r="G5" t="s">
        <v>265</v>
      </c>
      <c r="H5" t="s">
        <v>282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>
        <v>2</v>
      </c>
      <c r="F6" s="9">
        <v>2</v>
      </c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/>
      <c r="E7" s="12"/>
      <c r="F7" s="12"/>
      <c r="G7" s="12">
        <v>2</v>
      </c>
      <c r="H7" s="12">
        <v>2</v>
      </c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>
        <v>1</v>
      </c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>
        <v>2</v>
      </c>
      <c r="E20" s="12"/>
      <c r="F20" s="12">
        <v>2</v>
      </c>
      <c r="G20" s="12">
        <v>2</v>
      </c>
      <c r="H20" s="12">
        <v>2</v>
      </c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8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248</v>
      </c>
      <c r="C2" s="29" t="s">
        <v>275</v>
      </c>
    </row>
    <row r="3" spans="1:27">
      <c r="A3" s="32" t="s">
        <v>276</v>
      </c>
    </row>
    <row r="4" spans="1:27" s="33" customFormat="1">
      <c r="A4" s="33" t="s">
        <v>3</v>
      </c>
      <c r="B4" s="34">
        <v>0</v>
      </c>
      <c r="C4" s="34">
        <v>6.2500000000000003E-3</v>
      </c>
      <c r="D4" s="34">
        <v>2.3611111111111114E-2</v>
      </c>
      <c r="E4" s="34">
        <v>5.6249999999999994E-2</v>
      </c>
      <c r="F4" s="34">
        <v>7.7083333333333337E-2</v>
      </c>
      <c r="G4" s="34">
        <v>9.375E-2</v>
      </c>
      <c r="H4" s="34">
        <v>0.11944444444444444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278</v>
      </c>
      <c r="D5" s="29" t="s">
        <v>279</v>
      </c>
      <c r="E5" s="29" t="s">
        <v>280</v>
      </c>
      <c r="F5" s="29" t="s">
        <v>281</v>
      </c>
      <c r="G5" s="29" t="s">
        <v>265</v>
      </c>
      <c r="H5" s="29" t="s">
        <v>282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1</v>
      </c>
      <c r="E6" s="88"/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>
        <v>1</v>
      </c>
      <c r="D7" s="52"/>
      <c r="E7" s="52"/>
      <c r="F7" s="52"/>
      <c r="G7" s="52">
        <v>1</v>
      </c>
      <c r="H7" s="52">
        <v>2</v>
      </c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/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>
        <v>1</v>
      </c>
      <c r="E19" s="88">
        <v>2</v>
      </c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>
        <v>1</v>
      </c>
      <c r="E20" s="52">
        <v>2</v>
      </c>
      <c r="F20" s="52">
        <v>2</v>
      </c>
      <c r="G20" s="52">
        <v>2</v>
      </c>
      <c r="H20" s="52">
        <v>2</v>
      </c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248</v>
      </c>
      <c r="C2" s="58" t="s">
        <v>275</v>
      </c>
    </row>
    <row r="3" spans="1:26" ht="14.4">
      <c r="A3" s="61" t="str">
        <f>HYPERLINK("https://archive.org/details/1110KbndRadioNewsLowerDeschutesFireComplex","https://archive.org/details/1110KbndRadioNewsLowerDeschutesFireComplex")</f>
        <v>https://archive.org/details/1110KbndRadioNewsLowerDeschutesFireComplex</v>
      </c>
    </row>
    <row r="4" spans="1:26" ht="14.4">
      <c r="A4" s="62" t="s">
        <v>3</v>
      </c>
      <c r="B4" s="63">
        <v>0</v>
      </c>
      <c r="C4" s="63">
        <v>6.2499999999999995E-3</v>
      </c>
      <c r="D4" s="63">
        <v>2.361111111111111E-2</v>
      </c>
      <c r="E4" s="63">
        <v>5.6250000000000001E-2</v>
      </c>
      <c r="F4" s="63">
        <v>7.7083333333333337E-2</v>
      </c>
      <c r="G4" s="63">
        <v>9.375E-2</v>
      </c>
      <c r="H4" s="63">
        <v>0.11944444444444445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278</v>
      </c>
      <c r="D5" s="58" t="s">
        <v>279</v>
      </c>
      <c r="E5" s="58" t="s">
        <v>280</v>
      </c>
      <c r="F5" s="58" t="s">
        <v>281</v>
      </c>
      <c r="G5" s="58" t="s">
        <v>265</v>
      </c>
      <c r="H5" s="58" t="s">
        <v>282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8">
        <v>4</v>
      </c>
      <c r="E6" s="68">
        <v>2</v>
      </c>
      <c r="F6" s="68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0"/>
      <c r="E7" s="71"/>
      <c r="F7" s="71">
        <v>2</v>
      </c>
      <c r="G7" s="71">
        <v>2</v>
      </c>
      <c r="H7" s="71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D12" s="108">
        <v>2</v>
      </c>
      <c r="E12" s="108">
        <v>2</v>
      </c>
      <c r="F12" s="108">
        <v>2</v>
      </c>
      <c r="G12" s="108">
        <v>2</v>
      </c>
      <c r="H12" s="10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/>
      <c r="D19" s="68">
        <v>2</v>
      </c>
      <c r="E19" s="68">
        <v>2</v>
      </c>
      <c r="F19" s="68">
        <v>2</v>
      </c>
      <c r="G19" s="68">
        <v>2</v>
      </c>
      <c r="H19" s="68">
        <v>2</v>
      </c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1">
        <v>2</v>
      </c>
      <c r="E20" s="70"/>
      <c r="F20" s="71">
        <v>2</v>
      </c>
      <c r="G20" s="71">
        <v>2</v>
      </c>
      <c r="H20" s="71">
        <v>2</v>
      </c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1110KbndRadioNewsLowerDeschutesFireComplex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zoomScaleNormal="100" zoomScalePageLayoutView="150" workbookViewId="0">
      <selection activeCell="K22" sqref="K22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248</v>
      </c>
      <c r="C2" t="s">
        <v>283</v>
      </c>
    </row>
    <row r="3" spans="1:27">
      <c r="A3" s="2" t="s">
        <v>284</v>
      </c>
    </row>
    <row r="4" spans="1:27" s="3" customFormat="1">
      <c r="A4" s="3" t="s">
        <v>3</v>
      </c>
      <c r="B4" s="4">
        <v>0</v>
      </c>
      <c r="C4" s="4">
        <v>9.7222222222222224E-3</v>
      </c>
      <c r="D4" s="4">
        <v>3.7499999999999999E-2</v>
      </c>
      <c r="E4" s="4">
        <v>6.1111111111111116E-2</v>
      </c>
      <c r="F4" s="4">
        <v>0.13194444444444445</v>
      </c>
      <c r="G4" s="4">
        <v>0.15833333333333333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281</v>
      </c>
      <c r="D5" t="s">
        <v>285</v>
      </c>
      <c r="E5" t="s">
        <v>286</v>
      </c>
      <c r="F5" t="s">
        <v>287</v>
      </c>
      <c r="G5" t="s">
        <v>288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/>
      <c r="G7" s="12">
        <v>2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/>
      <c r="E12" s="17">
        <v>2</v>
      </c>
      <c r="F12" s="17">
        <v>1</v>
      </c>
      <c r="G12" s="17">
        <v>2</v>
      </c>
      <c r="R12" s="15"/>
    </row>
    <row r="13" spans="1:27" s="20" customFormat="1" ht="15.3">
      <c r="A13" s="11" t="s">
        <v>29</v>
      </c>
      <c r="B13" s="18"/>
      <c r="C13" s="18">
        <v>2</v>
      </c>
      <c r="D13" s="18">
        <v>1</v>
      </c>
      <c r="E13" s="18"/>
      <c r="F13" s="18">
        <v>1</v>
      </c>
      <c r="G13" s="18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/>
      <c r="E19" s="9"/>
      <c r="F19" s="9"/>
      <c r="G19" s="9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/>
      <c r="E20" s="12"/>
      <c r="F20" s="12"/>
      <c r="G20" s="12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>
        <v>2</v>
      </c>
      <c r="F21" s="9"/>
      <c r="G21" s="9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B6" sqref="B6"/>
    </sheetView>
  </sheetViews>
  <sheetFormatPr defaultRowHeight="14.4"/>
  <cols>
    <col min="1" max="1" width="38.94531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248</v>
      </c>
      <c r="C2" s="29" t="s">
        <v>283</v>
      </c>
    </row>
    <row r="3" spans="1:27">
      <c r="A3" s="32" t="s">
        <v>284</v>
      </c>
    </row>
    <row r="4" spans="1:27" s="33" customFormat="1">
      <c r="A4" s="33" t="s">
        <v>3</v>
      </c>
      <c r="B4" s="34">
        <v>0</v>
      </c>
      <c r="C4" s="34">
        <v>9.7222222222222224E-3</v>
      </c>
      <c r="D4" s="34">
        <v>3.7499999999999999E-2</v>
      </c>
      <c r="E4" s="34">
        <v>6.1111111111111109E-2</v>
      </c>
      <c r="F4" s="34">
        <v>0.13194444444444445</v>
      </c>
      <c r="G4" s="34">
        <v>0.15833333333333333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281</v>
      </c>
      <c r="D5" s="29" t="s">
        <v>285</v>
      </c>
      <c r="E5" s="29" t="s">
        <v>286</v>
      </c>
      <c r="F5" s="29" t="s">
        <v>287</v>
      </c>
      <c r="G5" s="29" t="s">
        <v>288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1</v>
      </c>
      <c r="C6" s="88"/>
      <c r="D6" s="88"/>
      <c r="E6" s="88"/>
      <c r="F6" s="88">
        <v>1</v>
      </c>
      <c r="G6" s="88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>
        <v>1</v>
      </c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/>
      <c r="E19" s="88"/>
      <c r="F19" s="88">
        <v>2</v>
      </c>
      <c r="G19" s="88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>
        <v>2</v>
      </c>
      <c r="D20" s="52">
        <v>1</v>
      </c>
      <c r="E20" s="52">
        <v>1</v>
      </c>
      <c r="F20" s="52">
        <v>1</v>
      </c>
      <c r="G20" s="52">
        <v>1</v>
      </c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E1000"/>
  <sheetViews>
    <sheetView workbookViewId="0"/>
  </sheetViews>
  <sheetFormatPr defaultColWidth="15.1015625" defaultRowHeight="15" customHeight="1"/>
  <cols>
    <col min="1" max="1" width="52.47265625" style="59" customWidth="1"/>
    <col min="2" max="31" width="7.734375" style="59" customWidth="1"/>
    <col min="32" max="16384" width="15.1015625" style="59"/>
  </cols>
  <sheetData>
    <row r="1" spans="1:31" ht="14.4">
      <c r="A1" s="58" t="s">
        <v>0</v>
      </c>
    </row>
    <row r="2" spans="1:31" ht="14.4">
      <c r="A2" s="60" t="s">
        <v>1</v>
      </c>
    </row>
    <row r="3" spans="1:31" ht="14.4">
      <c r="A3" s="61" t="str">
        <f>HYPERLINK("https://archive.org/details/ChevLocalNewsJuly24","https://archive.org/details/ChevLocalNewsJuly24")</f>
        <v>https://archive.org/details/ChevLocalNewsJuly24</v>
      </c>
    </row>
    <row r="4" spans="1:31" ht="14.4">
      <c r="A4" s="62" t="s">
        <v>3</v>
      </c>
      <c r="B4" s="63">
        <v>0</v>
      </c>
      <c r="C4" s="63">
        <v>6.2499999999999995E-3</v>
      </c>
      <c r="D4" s="63">
        <v>4.5833333333333337E-2</v>
      </c>
      <c r="E4" s="63">
        <v>9.4444444444444442E-2</v>
      </c>
      <c r="F4" s="63">
        <v>0.13333333333333333</v>
      </c>
      <c r="G4" s="63">
        <v>0.16944444444444443</v>
      </c>
      <c r="H4" s="63">
        <v>0.21111111111111111</v>
      </c>
      <c r="I4" s="63">
        <v>0.25138888888888888</v>
      </c>
      <c r="J4" s="63">
        <v>0.28541666666666665</v>
      </c>
      <c r="K4" s="63">
        <v>0.33819444444444446</v>
      </c>
      <c r="L4" s="63">
        <v>0.3666666666666667</v>
      </c>
      <c r="M4" s="63">
        <v>0.3979166666666667</v>
      </c>
      <c r="N4" s="63">
        <v>0.41736111111111113</v>
      </c>
      <c r="O4" s="63">
        <v>0.46527777777777773</v>
      </c>
      <c r="P4" s="63">
        <v>0.48680555555555555</v>
      </c>
      <c r="Q4" s="63">
        <v>0.50138888888888888</v>
      </c>
      <c r="R4" s="63">
        <v>0.51111111111111118</v>
      </c>
      <c r="S4" s="63">
        <v>0.52152777777777781</v>
      </c>
      <c r="T4" s="63">
        <v>0.52638888888888891</v>
      </c>
      <c r="U4" s="63">
        <v>0.53402777777777777</v>
      </c>
      <c r="V4" s="63"/>
      <c r="W4" s="63"/>
      <c r="X4" s="64"/>
      <c r="Y4" s="64"/>
      <c r="Z4" s="64"/>
      <c r="AA4" s="64"/>
      <c r="AB4" s="64"/>
      <c r="AC4" s="64"/>
      <c r="AD4" s="64"/>
      <c r="AE4" s="64"/>
    </row>
    <row r="5" spans="1:31" ht="14.4">
      <c r="A5" s="58"/>
      <c r="B5" s="58" t="s">
        <v>4</v>
      </c>
      <c r="C5" s="58" t="s">
        <v>71</v>
      </c>
      <c r="D5" s="58" t="s">
        <v>72</v>
      </c>
      <c r="E5" s="58" t="s">
        <v>73</v>
      </c>
      <c r="F5" s="58" t="s">
        <v>74</v>
      </c>
      <c r="G5" s="58" t="s">
        <v>75</v>
      </c>
      <c r="H5" s="58" t="s">
        <v>76</v>
      </c>
      <c r="I5" s="58" t="s">
        <v>77</v>
      </c>
      <c r="J5" s="58" t="s">
        <v>50</v>
      </c>
      <c r="K5" s="58" t="s">
        <v>78</v>
      </c>
      <c r="L5" s="58" t="s">
        <v>16</v>
      </c>
      <c r="M5" s="58" t="s">
        <v>16</v>
      </c>
      <c r="N5" s="58" t="s">
        <v>79</v>
      </c>
      <c r="O5" s="58" t="s">
        <v>17</v>
      </c>
      <c r="P5" s="58" t="s">
        <v>52</v>
      </c>
      <c r="Q5" s="58" t="s">
        <v>53</v>
      </c>
      <c r="R5" s="58" t="s">
        <v>80</v>
      </c>
      <c r="S5" s="58" t="s">
        <v>20</v>
      </c>
      <c r="T5" s="58" t="s">
        <v>21</v>
      </c>
      <c r="U5" s="58" t="s">
        <v>54</v>
      </c>
      <c r="X5" s="65"/>
      <c r="Y5" s="65"/>
      <c r="Z5" s="65"/>
      <c r="AA5" s="65"/>
      <c r="AB5" s="65"/>
      <c r="AC5" s="65"/>
      <c r="AE5" s="65"/>
    </row>
    <row r="6" spans="1:31" ht="15.75" customHeight="1">
      <c r="A6" s="66" t="s">
        <v>23</v>
      </c>
      <c r="B6" s="67"/>
      <c r="C6" s="67"/>
      <c r="D6" s="67"/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6"/>
      <c r="X6" s="66" t="s">
        <v>23</v>
      </c>
      <c r="Y6" s="67"/>
      <c r="Z6" s="67"/>
      <c r="AA6" s="67"/>
      <c r="AB6" s="67"/>
      <c r="AC6" s="67"/>
      <c r="AD6" s="67"/>
      <c r="AE6" s="67"/>
    </row>
    <row r="7" spans="1:31" ht="15.75" customHeight="1">
      <c r="A7" s="69" t="s">
        <v>24</v>
      </c>
      <c r="B7" s="70"/>
      <c r="C7" s="71">
        <v>2</v>
      </c>
      <c r="D7" s="71">
        <v>2</v>
      </c>
      <c r="E7" s="71"/>
      <c r="F7" s="71">
        <v>2</v>
      </c>
      <c r="G7" s="71">
        <v>2</v>
      </c>
      <c r="H7" s="71">
        <v>2</v>
      </c>
      <c r="I7" s="71">
        <v>2</v>
      </c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1">
        <v>2</v>
      </c>
      <c r="S7" s="71">
        <v>2</v>
      </c>
      <c r="T7" s="70">
        <v>2</v>
      </c>
      <c r="U7" s="70"/>
      <c r="V7" s="70"/>
      <c r="W7" s="69"/>
      <c r="X7" s="69" t="s">
        <v>24</v>
      </c>
      <c r="Y7" s="70"/>
      <c r="Z7" s="70"/>
      <c r="AA7" s="70"/>
      <c r="AB7" s="70"/>
      <c r="AC7" s="70"/>
      <c r="AD7" s="70"/>
      <c r="AE7" s="70"/>
    </row>
    <row r="8" spans="1:31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6"/>
      <c r="X8" s="66" t="s">
        <v>25</v>
      </c>
      <c r="Y8" s="67"/>
      <c r="Z8" s="67"/>
      <c r="AA8" s="67"/>
      <c r="AB8" s="67"/>
      <c r="AC8" s="67"/>
      <c r="AD8" s="67"/>
      <c r="AE8" s="67"/>
    </row>
    <row r="9" spans="1:31" ht="15.75" customHeight="1">
      <c r="A9" s="69" t="s">
        <v>26</v>
      </c>
      <c r="B9" s="70"/>
      <c r="C9" s="70"/>
      <c r="D9" s="70"/>
      <c r="E9" s="71">
        <v>2</v>
      </c>
      <c r="F9" s="70"/>
      <c r="G9" s="71">
        <v>2</v>
      </c>
      <c r="H9" s="71">
        <v>1</v>
      </c>
      <c r="I9" s="70"/>
      <c r="J9" s="70"/>
      <c r="K9" s="70"/>
      <c r="L9" s="71">
        <v>2</v>
      </c>
      <c r="M9" s="70"/>
      <c r="N9" s="70"/>
      <c r="O9" s="70"/>
      <c r="P9" s="70"/>
      <c r="Q9" s="70"/>
      <c r="R9" s="70"/>
      <c r="S9" s="70"/>
      <c r="T9" s="70"/>
      <c r="U9" s="70"/>
      <c r="V9" s="70"/>
      <c r="W9" s="69"/>
      <c r="X9" s="69" t="s">
        <v>26</v>
      </c>
      <c r="Y9" s="70"/>
      <c r="Z9" s="70"/>
      <c r="AA9" s="70"/>
      <c r="AB9" s="70"/>
      <c r="AC9" s="70"/>
      <c r="AD9" s="70"/>
      <c r="AE9" s="70"/>
    </row>
    <row r="10" spans="1:31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8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6"/>
      <c r="X10" s="66" t="s">
        <v>27</v>
      </c>
      <c r="Y10" s="67"/>
      <c r="Z10" s="67"/>
      <c r="AA10" s="67"/>
      <c r="AB10" s="67"/>
      <c r="AC10" s="67"/>
      <c r="AD10" s="67"/>
      <c r="AE10" s="67"/>
    </row>
    <row r="11" spans="1:31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69"/>
      <c r="X11" s="73"/>
      <c r="Y11" s="70"/>
      <c r="Z11" s="70"/>
      <c r="AA11" s="70"/>
      <c r="AB11" s="70"/>
      <c r="AC11" s="70"/>
      <c r="AD11" s="70"/>
      <c r="AE11" s="70"/>
    </row>
    <row r="12" spans="1:31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9">
        <v>2</v>
      </c>
      <c r="L12" s="59">
        <v>2</v>
      </c>
      <c r="M12" s="59">
        <v>2</v>
      </c>
      <c r="N12" s="59">
        <v>2</v>
      </c>
      <c r="O12" s="59">
        <v>2</v>
      </c>
      <c r="P12" s="59">
        <v>2</v>
      </c>
      <c r="Q12" s="59">
        <v>2</v>
      </c>
      <c r="R12" s="59">
        <v>2</v>
      </c>
      <c r="S12" s="59">
        <v>2</v>
      </c>
      <c r="T12" s="58">
        <v>2</v>
      </c>
      <c r="U12" s="70">
        <v>2</v>
      </c>
      <c r="V12" s="58"/>
      <c r="W12" s="73"/>
      <c r="X12" s="74" t="s">
        <v>28</v>
      </c>
    </row>
    <row r="13" spans="1:31" ht="15.75" customHeight="1">
      <c r="A13" s="69" t="s">
        <v>29</v>
      </c>
      <c r="B13" s="75"/>
      <c r="C13" s="76">
        <v>1</v>
      </c>
      <c r="D13" s="76">
        <v>1</v>
      </c>
      <c r="E13" s="75"/>
      <c r="F13" s="75"/>
      <c r="G13" s="75"/>
      <c r="H13" s="75"/>
      <c r="I13" s="75"/>
      <c r="J13" s="75"/>
      <c r="K13" s="75"/>
      <c r="L13" s="75"/>
      <c r="M13" s="77"/>
      <c r="N13" s="75"/>
      <c r="O13" s="75"/>
      <c r="P13" s="75"/>
      <c r="Q13" s="75"/>
      <c r="R13" s="75"/>
      <c r="S13" s="75"/>
      <c r="T13" s="75"/>
      <c r="U13" s="75"/>
      <c r="V13" s="75"/>
      <c r="W13" s="74"/>
      <c r="X13" s="69" t="s">
        <v>29</v>
      </c>
      <c r="Y13" s="75"/>
      <c r="Z13" s="75"/>
      <c r="AA13" s="75"/>
      <c r="AB13" s="75"/>
      <c r="AC13" s="75"/>
      <c r="AD13" s="75"/>
      <c r="AE13" s="75"/>
    </row>
    <row r="14" spans="1:31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85"/>
      <c r="X14" s="74" t="s">
        <v>30</v>
      </c>
      <c r="Y14" s="70"/>
      <c r="Z14" s="70"/>
      <c r="AA14" s="70"/>
      <c r="AB14" s="70"/>
      <c r="AC14" s="70"/>
      <c r="AD14" s="70"/>
      <c r="AE14" s="70"/>
    </row>
    <row r="15" spans="1:31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6">
        <v>2</v>
      </c>
      <c r="P15" s="76">
        <v>2</v>
      </c>
      <c r="Q15" s="76">
        <v>2</v>
      </c>
      <c r="R15" s="76">
        <v>2</v>
      </c>
      <c r="S15" s="76">
        <v>2</v>
      </c>
      <c r="T15" s="75">
        <v>2</v>
      </c>
      <c r="U15" s="76">
        <v>2</v>
      </c>
      <c r="V15" s="75"/>
      <c r="W15" s="84"/>
      <c r="X15" s="79" t="s">
        <v>31</v>
      </c>
      <c r="Y15" s="75"/>
      <c r="Z15" s="75"/>
      <c r="AA15" s="75"/>
      <c r="AB15" s="75"/>
      <c r="AC15" s="75"/>
      <c r="AD15" s="75"/>
      <c r="AE15" s="75"/>
    </row>
    <row r="16" spans="1:31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73"/>
      <c r="X16" s="73"/>
    </row>
    <row r="17" spans="1:31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>
        <v>2</v>
      </c>
      <c r="L17" s="68">
        <v>2</v>
      </c>
      <c r="M17" s="68">
        <v>2</v>
      </c>
      <c r="N17" s="68">
        <v>2</v>
      </c>
      <c r="O17" s="68">
        <v>2</v>
      </c>
      <c r="P17" s="68">
        <v>2</v>
      </c>
      <c r="Q17" s="68">
        <v>2</v>
      </c>
      <c r="R17" s="68">
        <v>2</v>
      </c>
      <c r="S17" s="68">
        <v>2</v>
      </c>
      <c r="T17" s="67">
        <v>2</v>
      </c>
      <c r="U17" s="67"/>
      <c r="V17" s="67"/>
      <c r="W17" s="66"/>
      <c r="X17" s="66" t="s">
        <v>32</v>
      </c>
      <c r="Y17" s="67"/>
      <c r="Z17" s="67"/>
      <c r="AA17" s="67"/>
      <c r="AB17" s="67"/>
      <c r="AC17" s="67"/>
      <c r="AD17" s="67"/>
      <c r="AE17" s="67"/>
    </row>
    <row r="18" spans="1:31" ht="15.75" customHeight="1">
      <c r="A18" s="69" t="s">
        <v>33</v>
      </c>
      <c r="B18" s="70"/>
      <c r="C18" s="70"/>
      <c r="D18" s="70"/>
      <c r="E18" s="71">
        <v>2</v>
      </c>
      <c r="F18" s="70"/>
      <c r="G18" s="70"/>
      <c r="H18" s="71">
        <v>2</v>
      </c>
      <c r="I18" s="71">
        <v>2</v>
      </c>
      <c r="J18" s="71">
        <v>2</v>
      </c>
      <c r="K18" s="71">
        <v>2</v>
      </c>
      <c r="L18" s="71">
        <v>1</v>
      </c>
      <c r="M18" s="71">
        <v>2</v>
      </c>
      <c r="N18" s="71">
        <v>2</v>
      </c>
      <c r="O18" s="70"/>
      <c r="P18" s="70"/>
      <c r="Q18" s="70"/>
      <c r="R18" s="70"/>
      <c r="S18" s="70"/>
      <c r="T18" s="70"/>
      <c r="U18" s="70"/>
      <c r="V18" s="70"/>
      <c r="W18" s="85"/>
      <c r="X18" s="69" t="s">
        <v>33</v>
      </c>
      <c r="Y18" s="70"/>
      <c r="Z18" s="70"/>
      <c r="AA18" s="70"/>
      <c r="AB18" s="70"/>
      <c r="AC18" s="70"/>
      <c r="AD18" s="70"/>
      <c r="AE18" s="70"/>
    </row>
    <row r="19" spans="1:31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8">
        <v>2</v>
      </c>
      <c r="I19" s="68">
        <v>2</v>
      </c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98"/>
      <c r="X19" s="66" t="s">
        <v>34</v>
      </c>
      <c r="Y19" s="67"/>
      <c r="Z19" s="67"/>
      <c r="AA19" s="67"/>
      <c r="AB19" s="67"/>
      <c r="AC19" s="67"/>
      <c r="AD19" s="67"/>
      <c r="AE19" s="67"/>
    </row>
    <row r="20" spans="1:31" ht="15.75" customHeight="1">
      <c r="A20" s="69" t="s">
        <v>35</v>
      </c>
      <c r="B20" s="70"/>
      <c r="C20" s="70"/>
      <c r="D20" s="71">
        <v>2</v>
      </c>
      <c r="E20" s="71">
        <v>2</v>
      </c>
      <c r="F20" s="71">
        <v>2</v>
      </c>
      <c r="G20" s="71">
        <v>2</v>
      </c>
      <c r="H20" s="70"/>
      <c r="I20" s="70"/>
      <c r="J20" s="71">
        <v>2</v>
      </c>
      <c r="K20" s="71">
        <v>2</v>
      </c>
      <c r="L20" s="71">
        <v>2</v>
      </c>
      <c r="M20" s="71">
        <v>2</v>
      </c>
      <c r="N20" s="71">
        <v>2</v>
      </c>
      <c r="O20" s="71">
        <v>2</v>
      </c>
      <c r="P20" s="71">
        <v>2</v>
      </c>
      <c r="Q20" s="71">
        <v>2</v>
      </c>
      <c r="R20" s="71">
        <v>2</v>
      </c>
      <c r="S20" s="71">
        <v>2</v>
      </c>
      <c r="T20" s="70">
        <v>2</v>
      </c>
      <c r="U20" s="70"/>
      <c r="V20" s="70"/>
      <c r="W20" s="85"/>
      <c r="X20" s="69" t="s">
        <v>35</v>
      </c>
      <c r="Y20" s="70"/>
      <c r="Z20" s="70"/>
      <c r="AA20" s="70"/>
      <c r="AB20" s="70"/>
      <c r="AC20" s="70"/>
      <c r="AD20" s="70"/>
      <c r="AE20" s="70"/>
    </row>
    <row r="21" spans="1:31" ht="15.75" customHeight="1">
      <c r="A21" s="66" t="s">
        <v>36</v>
      </c>
      <c r="B21" s="67"/>
      <c r="C21" s="68"/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8">
        <v>2</v>
      </c>
      <c r="K21" s="68">
        <v>2</v>
      </c>
      <c r="L21" s="68">
        <v>2</v>
      </c>
      <c r="M21" s="68">
        <v>2</v>
      </c>
      <c r="N21" s="68">
        <v>2</v>
      </c>
      <c r="O21" s="68">
        <v>2</v>
      </c>
      <c r="P21" s="68">
        <v>2</v>
      </c>
      <c r="Q21" s="68">
        <v>2</v>
      </c>
      <c r="R21" s="68">
        <v>2</v>
      </c>
      <c r="S21" s="68">
        <v>2</v>
      </c>
      <c r="T21" s="67">
        <v>2</v>
      </c>
      <c r="U21" s="67"/>
      <c r="V21" s="67"/>
      <c r="W21" s="98"/>
      <c r="X21" s="66" t="s">
        <v>36</v>
      </c>
      <c r="Y21" s="67"/>
      <c r="Z21" s="67"/>
      <c r="AA21" s="67"/>
      <c r="AB21" s="67"/>
      <c r="AC21" s="67"/>
      <c r="AD21" s="67"/>
      <c r="AE21" s="67"/>
    </row>
    <row r="22" spans="1:31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85"/>
      <c r="X22" s="70"/>
      <c r="Y22" s="70"/>
      <c r="Z22" s="70"/>
      <c r="AA22" s="70"/>
      <c r="AB22" s="70"/>
      <c r="AC22" s="70"/>
      <c r="AD22" s="70"/>
      <c r="AE22" s="70"/>
    </row>
    <row r="23" spans="1:31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73"/>
    </row>
    <row r="24" spans="1:31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4"/>
      <c r="X24" s="75"/>
      <c r="Y24" s="75"/>
      <c r="Z24" s="75"/>
      <c r="AA24" s="75"/>
      <c r="AB24" s="75"/>
      <c r="AC24" s="75"/>
      <c r="AD24" s="75"/>
      <c r="AE24" s="75"/>
    </row>
    <row r="25" spans="1:31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69"/>
      <c r="X25" s="70"/>
      <c r="Y25" s="70"/>
      <c r="Z25" s="70"/>
      <c r="AA25" s="70"/>
      <c r="AB25" s="70"/>
      <c r="AC25" s="70"/>
      <c r="AD25" s="70"/>
      <c r="AE25" s="70"/>
    </row>
    <row r="26" spans="1:31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4"/>
      <c r="X26" s="75"/>
      <c r="Y26" s="75"/>
      <c r="Z26" s="75"/>
      <c r="AA26" s="75"/>
      <c r="AB26" s="75"/>
      <c r="AC26" s="75"/>
      <c r="AD26" s="75"/>
      <c r="AE26" s="75"/>
    </row>
    <row r="27" spans="1:31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69"/>
      <c r="X27" s="70"/>
      <c r="Y27" s="70"/>
      <c r="Z27" s="70"/>
      <c r="AA27" s="70"/>
      <c r="AB27" s="70"/>
      <c r="AC27" s="70"/>
      <c r="AD27" s="70"/>
      <c r="AE27" s="70"/>
    </row>
    <row r="28" spans="1:31" ht="15.75" customHeight="1">
      <c r="A28" s="83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84"/>
      <c r="X28" s="75"/>
      <c r="Y28" s="75"/>
      <c r="Z28" s="75"/>
      <c r="AA28" s="75"/>
      <c r="AB28" s="75"/>
      <c r="AC28" s="75"/>
      <c r="AD28" s="75"/>
      <c r="AE28" s="75"/>
    </row>
    <row r="29" spans="1:31" ht="15.75" customHeight="1">
      <c r="A29" s="82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85"/>
      <c r="X29" s="70"/>
      <c r="Y29" s="70"/>
      <c r="Z29" s="70"/>
      <c r="AA29" s="70"/>
      <c r="AB29" s="70"/>
      <c r="AC29" s="70"/>
      <c r="AD29" s="70"/>
      <c r="AE29" s="70"/>
    </row>
    <row r="30" spans="1:31" ht="15.75" customHeight="1">
      <c r="A30" s="73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73"/>
    </row>
    <row r="31" spans="1:31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6"/>
      <c r="X31" s="67"/>
      <c r="Y31" s="67"/>
      <c r="Z31" s="67"/>
      <c r="AA31" s="67"/>
      <c r="AB31" s="67"/>
      <c r="AC31" s="67"/>
      <c r="AD31" s="67"/>
      <c r="AE31" s="67"/>
    </row>
    <row r="32" spans="1:31" ht="15.75" customHeight="1">
      <c r="A32" s="82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85"/>
      <c r="X32" s="70"/>
      <c r="Y32" s="70"/>
      <c r="Z32" s="70"/>
      <c r="AA32" s="70"/>
      <c r="AB32" s="70"/>
      <c r="AC32" s="70"/>
      <c r="AD32" s="70"/>
      <c r="AE32" s="70"/>
    </row>
    <row r="33" spans="1:31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6"/>
      <c r="X33" s="67"/>
      <c r="Y33" s="67"/>
      <c r="Z33" s="67"/>
      <c r="AA33" s="67"/>
      <c r="AB33" s="67"/>
      <c r="AC33" s="67"/>
      <c r="AD33" s="67"/>
      <c r="AE33" s="67"/>
    </row>
    <row r="34" spans="1:31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69"/>
      <c r="X34" s="70"/>
      <c r="Y34" s="70"/>
      <c r="Z34" s="70"/>
      <c r="AA34" s="70"/>
      <c r="AB34" s="70"/>
      <c r="AC34" s="70"/>
      <c r="AD34" s="70"/>
      <c r="AE34" s="70"/>
    </row>
    <row r="35" spans="1:31" ht="14.4">
      <c r="A35" s="58"/>
    </row>
    <row r="36" spans="1:31" ht="14.4">
      <c r="A36" s="58"/>
    </row>
    <row r="37" spans="1:31" ht="14.4">
      <c r="A37" s="58"/>
    </row>
    <row r="38" spans="1:31" ht="14.4">
      <c r="A38" s="58"/>
    </row>
    <row r="39" spans="1:31" ht="14.4">
      <c r="A39" s="58"/>
    </row>
    <row r="40" spans="1:31" ht="14.4">
      <c r="A40" s="58"/>
    </row>
    <row r="41" spans="1:31" ht="14.4">
      <c r="A41" s="58"/>
    </row>
    <row r="42" spans="1:31" ht="14.4">
      <c r="A42" s="58"/>
    </row>
    <row r="43" spans="1:31" ht="14.4">
      <c r="A43" s="58"/>
    </row>
    <row r="44" spans="1:31" ht="14.4">
      <c r="A44" s="58"/>
    </row>
    <row r="45" spans="1:31" ht="14.4">
      <c r="A45" s="58"/>
    </row>
    <row r="46" spans="1:31" ht="14.4">
      <c r="A46" s="58"/>
    </row>
    <row r="47" spans="1:31" ht="14.4">
      <c r="A47" s="58"/>
    </row>
    <row r="48" spans="1:31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ChevLocalNewsJuly24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248</v>
      </c>
      <c r="C2" s="58" t="s">
        <v>283</v>
      </c>
    </row>
    <row r="3" spans="1:26" ht="14.4">
      <c r="A3" s="61" t="str">
        <f>HYPERLINK("https://archive.org/details/1110KbndRadioNewsFire10amReport","https://archive.org/details/1110KbndRadioNewsFire10amReport")</f>
        <v>https://archive.org/details/1110KbndRadioNewsFire10amReport</v>
      </c>
    </row>
    <row r="4" spans="1:26" ht="14.4">
      <c r="A4" s="62" t="s">
        <v>3</v>
      </c>
      <c r="B4" s="63">
        <v>0</v>
      </c>
      <c r="C4" s="63">
        <v>9.7222222222222224E-3</v>
      </c>
      <c r="D4" s="63">
        <v>3.7499999999999999E-2</v>
      </c>
      <c r="E4" s="63">
        <v>6.1111111111111116E-2</v>
      </c>
      <c r="F4" s="63">
        <v>0.13194444444444445</v>
      </c>
      <c r="G4" s="63">
        <v>0.15833333333333333</v>
      </c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281</v>
      </c>
      <c r="D5" s="58" t="s">
        <v>285</v>
      </c>
      <c r="E5" s="58" t="s">
        <v>286</v>
      </c>
      <c r="F5" s="58" t="s">
        <v>287</v>
      </c>
      <c r="G5" s="58" t="s">
        <v>288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8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1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D12" s="108">
        <v>2</v>
      </c>
      <c r="E12" s="108">
        <v>2</v>
      </c>
      <c r="F12" s="108">
        <v>2</v>
      </c>
      <c r="G12" s="10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/>
      <c r="D19" s="68"/>
      <c r="E19" s="68"/>
      <c r="F19" s="68"/>
      <c r="G19" s="68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1">
        <v>2</v>
      </c>
      <c r="E20" s="71">
        <v>2</v>
      </c>
      <c r="F20" s="71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1110KbndRadioNewsFire10amReport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zoomScaleNormal="100" zoomScalePageLayoutView="150" workbookViewId="0">
      <selection activeCell="B6" sqref="B6:M21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248</v>
      </c>
    </row>
    <row r="3" spans="1:27">
      <c r="A3" s="2" t="s">
        <v>289</v>
      </c>
    </row>
    <row r="4" spans="1:27" s="3" customFormat="1">
      <c r="A4" s="3" t="s">
        <v>3</v>
      </c>
      <c r="B4" s="4">
        <v>0</v>
      </c>
      <c r="C4" s="4">
        <v>1.9444444444444445E-2</v>
      </c>
      <c r="D4" s="4">
        <v>6.0416666666666667E-2</v>
      </c>
      <c r="E4" s="4">
        <v>6.8749999999999992E-2</v>
      </c>
      <c r="F4" s="4">
        <v>9.7222222222222224E-2</v>
      </c>
      <c r="G4" s="4">
        <v>0.1111111111111111</v>
      </c>
      <c r="H4" s="4">
        <v>0.11805555555555557</v>
      </c>
      <c r="I4" s="4">
        <v>0.1388888888888889</v>
      </c>
      <c r="J4" s="4">
        <v>0.14861111111111111</v>
      </c>
      <c r="K4" s="4">
        <v>0.16666666666666666</v>
      </c>
      <c r="L4" s="4">
        <v>0.19444444444444445</v>
      </c>
      <c r="M4" s="4">
        <v>0.20833333333333334</v>
      </c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290</v>
      </c>
      <c r="C5" t="s">
        <v>258</v>
      </c>
      <c r="D5" t="s">
        <v>263</v>
      </c>
      <c r="E5" t="s">
        <v>291</v>
      </c>
      <c r="F5" t="s">
        <v>292</v>
      </c>
      <c r="G5" t="s">
        <v>290</v>
      </c>
      <c r="H5" t="s">
        <v>293</v>
      </c>
      <c r="I5" t="s">
        <v>277</v>
      </c>
      <c r="J5" t="s">
        <v>294</v>
      </c>
      <c r="K5" t="s">
        <v>295</v>
      </c>
      <c r="L5" t="s">
        <v>294</v>
      </c>
      <c r="M5" t="s">
        <v>296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1</v>
      </c>
      <c r="F6" s="9"/>
      <c r="G6" s="9"/>
      <c r="H6" s="9"/>
      <c r="I6" s="9"/>
      <c r="J6" s="9">
        <v>2</v>
      </c>
      <c r="K6" s="9"/>
      <c r="L6" s="9">
        <v>1</v>
      </c>
      <c r="M6" s="9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/>
      <c r="H7" s="12">
        <v>2</v>
      </c>
      <c r="I7" s="12"/>
      <c r="J7" s="12"/>
      <c r="K7" s="12">
        <v>1</v>
      </c>
      <c r="L7" s="12"/>
      <c r="M7" s="12">
        <v>1</v>
      </c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/>
      <c r="I12" s="17">
        <v>2</v>
      </c>
      <c r="J12" s="17">
        <v>2</v>
      </c>
      <c r="K12" s="17">
        <v>2</v>
      </c>
      <c r="L12" s="17">
        <v>2</v>
      </c>
      <c r="M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2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>
        <v>2</v>
      </c>
      <c r="H15" s="18"/>
      <c r="I15" s="18">
        <v>2</v>
      </c>
      <c r="J15" s="18"/>
      <c r="K15" s="18"/>
      <c r="L15" s="18"/>
      <c r="M15" s="18">
        <v>2</v>
      </c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/>
      <c r="H17" s="9">
        <v>2</v>
      </c>
      <c r="I17" s="9">
        <v>2</v>
      </c>
      <c r="J17" s="9">
        <v>2</v>
      </c>
      <c r="K17" s="9">
        <v>2</v>
      </c>
      <c r="L17" s="9"/>
      <c r="M17" s="9">
        <v>2</v>
      </c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12">
        <v>2</v>
      </c>
      <c r="G18" s="12"/>
      <c r="H18" s="12">
        <v>1</v>
      </c>
      <c r="I18" s="12"/>
      <c r="J18" s="12"/>
      <c r="K18" s="12"/>
      <c r="L18" s="12"/>
      <c r="M18" s="12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>
        <v>1</v>
      </c>
      <c r="F19" s="9"/>
      <c r="G19" s="9"/>
      <c r="H19" s="9"/>
      <c r="I19" s="9"/>
      <c r="J19" s="9">
        <v>2</v>
      </c>
      <c r="K19" s="9">
        <v>2</v>
      </c>
      <c r="L19" s="9">
        <v>2</v>
      </c>
      <c r="M19" s="9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>
        <v>1</v>
      </c>
      <c r="F20" s="12">
        <v>2</v>
      </c>
      <c r="G20" s="12"/>
      <c r="H20" s="12">
        <v>1</v>
      </c>
      <c r="I20" s="12"/>
      <c r="J20" s="12"/>
      <c r="K20" s="12"/>
      <c r="L20" s="12"/>
      <c r="M20" s="12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>
        <v>2</v>
      </c>
      <c r="D21" s="9"/>
      <c r="E21" s="9">
        <v>2</v>
      </c>
      <c r="F21" s="9"/>
      <c r="G21" s="9"/>
      <c r="H21" s="9">
        <v>2</v>
      </c>
      <c r="I21" s="9"/>
      <c r="J21" s="9">
        <v>2</v>
      </c>
      <c r="K21" s="9">
        <v>2</v>
      </c>
      <c r="L21" s="9">
        <v>1</v>
      </c>
      <c r="M21" s="9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I7" sqref="I7"/>
    </sheetView>
  </sheetViews>
  <sheetFormatPr defaultRowHeight="14.4"/>
  <cols>
    <col min="1" max="1" width="35.10156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248</v>
      </c>
    </row>
    <row r="3" spans="1:27">
      <c r="A3" s="32" t="s">
        <v>289</v>
      </c>
    </row>
    <row r="4" spans="1:27" s="33" customFormat="1">
      <c r="A4" s="33" t="s">
        <v>3</v>
      </c>
      <c r="B4" s="34">
        <v>0</v>
      </c>
      <c r="C4" s="34">
        <v>1.9444444444444445E-2</v>
      </c>
      <c r="D4" s="34">
        <v>6.041666666666666E-2</v>
      </c>
      <c r="E4" s="34">
        <v>6.8750000000000006E-2</v>
      </c>
      <c r="F4" s="34">
        <v>9.7222222222222224E-2</v>
      </c>
      <c r="G4" s="34">
        <v>0.1111111111111111</v>
      </c>
      <c r="H4" s="34">
        <v>0.11805555555555555</v>
      </c>
      <c r="I4" s="34">
        <v>0.1388888888888889</v>
      </c>
      <c r="J4" s="34">
        <v>0.14861111111111111</v>
      </c>
      <c r="K4" s="34">
        <v>0.16666666666666666</v>
      </c>
      <c r="L4" s="34">
        <v>0.19444444444444445</v>
      </c>
      <c r="M4" s="34">
        <v>0.20833333333333334</v>
      </c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290</v>
      </c>
      <c r="C5" s="29" t="s">
        <v>258</v>
      </c>
      <c r="D5" s="29" t="s">
        <v>263</v>
      </c>
      <c r="E5" s="29" t="s">
        <v>291</v>
      </c>
      <c r="F5" s="29" t="s">
        <v>292</v>
      </c>
      <c r="G5" s="29" t="s">
        <v>290</v>
      </c>
      <c r="H5" s="29" t="s">
        <v>293</v>
      </c>
      <c r="I5" s="29" t="s">
        <v>277</v>
      </c>
      <c r="J5" s="29" t="s">
        <v>294</v>
      </c>
      <c r="K5" s="29" t="s">
        <v>295</v>
      </c>
      <c r="L5" s="29" t="s">
        <v>294</v>
      </c>
      <c r="M5" s="29" t="s">
        <v>296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1</v>
      </c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/>
      <c r="G12" s="53">
        <v>2</v>
      </c>
      <c r="H12" s="53"/>
      <c r="I12" s="53">
        <v>2</v>
      </c>
      <c r="J12" s="53">
        <v>2</v>
      </c>
      <c r="K12" s="53">
        <v>2</v>
      </c>
      <c r="L12" s="53"/>
      <c r="M12" s="53">
        <v>2</v>
      </c>
      <c r="N12" s="53"/>
      <c r="O12" s="53"/>
      <c r="P12" s="53"/>
      <c r="Q12" s="53"/>
      <c r="R12" s="43"/>
    </row>
    <row r="13" spans="1:27" s="46" customFormat="1" ht="15.3">
      <c r="A13" s="40" t="s">
        <v>29</v>
      </c>
      <c r="B13" s="54"/>
      <c r="C13" s="54"/>
      <c r="D13" s="54"/>
      <c r="E13" s="54">
        <v>1</v>
      </c>
      <c r="F13" s="54">
        <v>1</v>
      </c>
      <c r="G13" s="54"/>
      <c r="H13" s="54">
        <v>2</v>
      </c>
      <c r="I13" s="54"/>
      <c r="J13" s="54"/>
      <c r="K13" s="54"/>
      <c r="L13" s="54"/>
      <c r="M13" s="54"/>
      <c r="N13" s="54"/>
      <c r="O13" s="54"/>
      <c r="P13" s="54"/>
      <c r="Q13" s="54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>
        <v>1</v>
      </c>
      <c r="E14" s="52"/>
      <c r="F14" s="52"/>
      <c r="G14" s="52"/>
      <c r="H14" s="52"/>
      <c r="I14" s="52"/>
      <c r="J14" s="52"/>
      <c r="K14" s="52"/>
      <c r="L14" s="52">
        <v>1</v>
      </c>
      <c r="M14" s="52"/>
      <c r="N14" s="52"/>
      <c r="O14" s="52"/>
      <c r="P14" s="52"/>
      <c r="Q14" s="52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>
        <v>1</v>
      </c>
      <c r="M15" s="54">
        <v>2</v>
      </c>
      <c r="N15" s="54"/>
      <c r="O15" s="54"/>
      <c r="P15" s="54"/>
      <c r="Q15" s="54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43"/>
    </row>
    <row r="17" spans="1:27" s="42" customFormat="1" ht="15.3">
      <c r="A17" s="38" t="s">
        <v>32</v>
      </c>
      <c r="B17" s="88">
        <v>2</v>
      </c>
      <c r="C17" s="88"/>
      <c r="D17" s="88">
        <v>2</v>
      </c>
      <c r="E17" s="88">
        <v>2</v>
      </c>
      <c r="F17" s="88"/>
      <c r="G17" s="88"/>
      <c r="H17" s="88"/>
      <c r="I17" s="88"/>
      <c r="J17" s="88"/>
      <c r="K17" s="88">
        <v>1</v>
      </c>
      <c r="L17" s="88"/>
      <c r="M17" s="88"/>
      <c r="N17" s="88"/>
      <c r="O17" s="88"/>
      <c r="P17" s="88"/>
      <c r="Q17" s="88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1</v>
      </c>
      <c r="F18" s="52"/>
      <c r="G18" s="52"/>
      <c r="H18" s="52">
        <v>1</v>
      </c>
      <c r="I18" s="52">
        <v>1</v>
      </c>
      <c r="J18" s="52"/>
      <c r="K18" s="52"/>
      <c r="L18" s="52"/>
      <c r="M18" s="52"/>
      <c r="N18" s="52"/>
      <c r="O18" s="52"/>
      <c r="P18" s="52"/>
      <c r="Q18" s="52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1</v>
      </c>
      <c r="E19" s="88"/>
      <c r="F19" s="88"/>
      <c r="G19" s="88"/>
      <c r="H19" s="88"/>
      <c r="I19" s="88"/>
      <c r="J19" s="88"/>
      <c r="K19" s="88">
        <v>2</v>
      </c>
      <c r="L19" s="88"/>
      <c r="M19" s="88"/>
      <c r="N19" s="88"/>
      <c r="O19" s="88"/>
      <c r="P19" s="88"/>
      <c r="Q19" s="88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/>
      <c r="E20" s="52"/>
      <c r="F20" s="52"/>
      <c r="G20" s="52">
        <v>2</v>
      </c>
      <c r="H20" s="52"/>
      <c r="I20" s="52"/>
      <c r="J20" s="52"/>
      <c r="K20" s="52"/>
      <c r="L20" s="52"/>
      <c r="M20" s="52">
        <v>2</v>
      </c>
      <c r="N20" s="52"/>
      <c r="O20" s="52"/>
      <c r="P20" s="52"/>
      <c r="Q20" s="52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>
        <v>1</v>
      </c>
      <c r="F21" s="88">
        <v>1</v>
      </c>
      <c r="G21" s="88"/>
      <c r="H21" s="88"/>
      <c r="I21" s="88"/>
      <c r="J21" s="88"/>
      <c r="K21" s="88">
        <v>1</v>
      </c>
      <c r="L21" s="88"/>
      <c r="M21" s="88"/>
      <c r="N21" s="88"/>
      <c r="O21" s="88"/>
      <c r="P21" s="88"/>
      <c r="Q21" s="88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248</v>
      </c>
    </row>
    <row r="3" spans="1:26" ht="14.4">
      <c r="A3" s="61" t="str">
        <f>HYPERLINK("https://archive.org/details/1110KbndTakeFive5-31-12FireSeasonPreview","https://archive.org/details/1110KbndTakeFive5-31-12FireSeasonPreview")</f>
        <v>https://archive.org/details/1110KbndTakeFive5-31-12FireSeasonPreview</v>
      </c>
    </row>
    <row r="4" spans="1:26" ht="14.4">
      <c r="A4" s="62" t="s">
        <v>3</v>
      </c>
      <c r="B4" s="63">
        <v>0</v>
      </c>
      <c r="C4" s="63">
        <v>1.9444444444444445E-2</v>
      </c>
      <c r="D4" s="63">
        <v>6.0416666666666667E-2</v>
      </c>
      <c r="E4" s="63">
        <v>6.8749999999999992E-2</v>
      </c>
      <c r="F4" s="63">
        <v>9.7222222222222224E-2</v>
      </c>
      <c r="G4" s="63">
        <v>0.1111111111111111</v>
      </c>
      <c r="H4" s="63">
        <v>0.11805555555555557</v>
      </c>
      <c r="I4" s="63">
        <v>0.1388888888888889</v>
      </c>
      <c r="J4" s="63">
        <v>0.14861111111111111</v>
      </c>
      <c r="K4" s="63">
        <v>0.16666666666666666</v>
      </c>
      <c r="L4" s="63">
        <v>0.19444444444444445</v>
      </c>
      <c r="M4" s="63">
        <v>0.20833333333333334</v>
      </c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290</v>
      </c>
      <c r="C5" s="58" t="s">
        <v>258</v>
      </c>
      <c r="D5" s="58" t="s">
        <v>263</v>
      </c>
      <c r="E5" s="58" t="s">
        <v>291</v>
      </c>
      <c r="F5" s="58" t="s">
        <v>292</v>
      </c>
      <c r="G5" s="58" t="s">
        <v>290</v>
      </c>
      <c r="H5" s="58" t="s">
        <v>293</v>
      </c>
      <c r="I5" s="58" t="s">
        <v>277</v>
      </c>
      <c r="J5" s="58" t="s">
        <v>294</v>
      </c>
      <c r="K5" s="58" t="s">
        <v>295</v>
      </c>
      <c r="L5" s="58" t="s">
        <v>294</v>
      </c>
      <c r="M5" s="58" t="s">
        <v>296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7"/>
      <c r="F6" s="67"/>
      <c r="G6" s="67"/>
      <c r="H6" s="67"/>
      <c r="I6" s="67"/>
      <c r="J6" s="68">
        <v>2</v>
      </c>
      <c r="K6" s="67"/>
      <c r="L6" s="68">
        <v>2</v>
      </c>
      <c r="M6" s="68">
        <v>2</v>
      </c>
      <c r="N6" s="81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1">
        <v>2</v>
      </c>
      <c r="F7" s="71">
        <v>2</v>
      </c>
      <c r="G7" s="70"/>
      <c r="H7" s="70"/>
      <c r="I7" s="70"/>
      <c r="J7" s="71"/>
      <c r="K7" s="71">
        <v>2</v>
      </c>
      <c r="L7" s="70"/>
      <c r="M7" s="70"/>
      <c r="N7" s="78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81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8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81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8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D12" s="108">
        <v>2</v>
      </c>
      <c r="E12" s="108">
        <v>2</v>
      </c>
      <c r="F12" s="108">
        <v>2</v>
      </c>
      <c r="G12" s="108">
        <v>2</v>
      </c>
      <c r="H12" s="108">
        <v>2</v>
      </c>
      <c r="I12" s="108">
        <v>2</v>
      </c>
      <c r="J12" s="108">
        <v>2</v>
      </c>
      <c r="K12" s="108">
        <v>2</v>
      </c>
      <c r="L12" s="108">
        <v>2</v>
      </c>
      <c r="M12" s="108">
        <v>2</v>
      </c>
      <c r="N12" s="111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80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6">
        <v>2</v>
      </c>
      <c r="H15" s="76">
        <v>2</v>
      </c>
      <c r="I15" s="76">
        <v>2</v>
      </c>
      <c r="J15" s="75"/>
      <c r="K15" s="75"/>
      <c r="L15" s="75"/>
      <c r="M15" s="75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N16" s="111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7"/>
      <c r="H17" s="68">
        <v>2</v>
      </c>
      <c r="I17" s="67"/>
      <c r="J17" s="68">
        <v>2</v>
      </c>
      <c r="K17" s="68">
        <v>2</v>
      </c>
      <c r="L17" s="68">
        <v>2</v>
      </c>
      <c r="M17" s="68">
        <v>2</v>
      </c>
      <c r="N17" s="81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/>
      <c r="D18" s="70"/>
      <c r="E18" s="71">
        <v>1</v>
      </c>
      <c r="F18" s="71">
        <v>1</v>
      </c>
      <c r="G18" s="70"/>
      <c r="H18" s="71">
        <v>2</v>
      </c>
      <c r="I18" s="70"/>
      <c r="J18" s="70"/>
      <c r="K18" s="70"/>
      <c r="L18" s="70"/>
      <c r="M18" s="70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/>
      <c r="D19" s="68">
        <v>2</v>
      </c>
      <c r="E19" s="68">
        <v>2</v>
      </c>
      <c r="F19" s="68">
        <v>2</v>
      </c>
      <c r="G19" s="67"/>
      <c r="H19" s="67"/>
      <c r="I19" s="67"/>
      <c r="J19" s="68"/>
      <c r="K19" s="68"/>
      <c r="L19" s="68"/>
      <c r="M19" s="68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0"/>
      <c r="F20" s="70"/>
      <c r="G20" s="70"/>
      <c r="H20" s="70"/>
      <c r="I20" s="70"/>
      <c r="J20" s="71">
        <v>2</v>
      </c>
      <c r="K20" s="71">
        <v>2</v>
      </c>
      <c r="L20" s="71">
        <v>2</v>
      </c>
      <c r="M20" s="71">
        <v>2</v>
      </c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7"/>
      <c r="J21" s="68">
        <v>2</v>
      </c>
      <c r="K21" s="68">
        <v>2</v>
      </c>
      <c r="L21" s="68">
        <v>2</v>
      </c>
      <c r="M21" s="68">
        <v>2</v>
      </c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1110KbndTakeFive5-31-12FireSeasonPreview"/>
  </hyperlinks>
  <pageMargins left="0.7" right="0.7" top="0.75" bottom="0.75" header="0.3" footer="0.3"/>
  <pageSetup orientation="portrait" horizontalDpi="200" verticalDpi="200" r:id="rId2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248</v>
      </c>
    </row>
    <row r="3" spans="1:27">
      <c r="A3" s="2" t="s">
        <v>297</v>
      </c>
    </row>
    <row r="4" spans="1:27" s="3" customFormat="1">
      <c r="A4" s="3" t="s">
        <v>3</v>
      </c>
      <c r="B4" s="4">
        <v>0</v>
      </c>
      <c r="C4" s="4">
        <v>1.1805555555555555E-2</v>
      </c>
      <c r="D4" s="4">
        <v>5.2777777777777778E-2</v>
      </c>
      <c r="E4" s="4">
        <v>0.10486111111111111</v>
      </c>
      <c r="F4" s="5">
        <v>0.12569444444444444</v>
      </c>
      <c r="G4" s="4">
        <v>0.15833333333333333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90</v>
      </c>
      <c r="D5" t="s">
        <v>298</v>
      </c>
      <c r="E5" t="s">
        <v>299</v>
      </c>
      <c r="F5" t="s">
        <v>300</v>
      </c>
      <c r="G5" s="4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/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>
        <v>2</v>
      </c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>
        <v>1</v>
      </c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/>
      <c r="R12" s="15"/>
    </row>
    <row r="13" spans="1:27" s="20" customFormat="1" ht="15.3">
      <c r="A13" s="11" t="s">
        <v>29</v>
      </c>
      <c r="B13" s="18"/>
      <c r="C13" s="18">
        <v>1</v>
      </c>
      <c r="D13" s="18">
        <v>1</v>
      </c>
      <c r="E13" s="18">
        <v>1</v>
      </c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1</v>
      </c>
      <c r="C20" s="12"/>
      <c r="D20" s="12"/>
      <c r="E20" s="12"/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>
        <v>2</v>
      </c>
      <c r="F21" s="9">
        <v>2</v>
      </c>
      <c r="G21" s="9"/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AMJ34"/>
  <sheetViews>
    <sheetView topLeftCell="A4" workbookViewId="0">
      <selection activeCell="E17" sqref="E17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248</v>
      </c>
    </row>
    <row r="3" spans="1:27">
      <c r="A3" s="32" t="s">
        <v>297</v>
      </c>
    </row>
    <row r="4" spans="1:27" s="33" customFormat="1">
      <c r="A4" s="33" t="s">
        <v>3</v>
      </c>
      <c r="B4" s="34">
        <v>0</v>
      </c>
      <c r="C4" s="34">
        <v>1.1805555555555557E-2</v>
      </c>
      <c r="D4" s="34">
        <v>5.2777777777777771E-2</v>
      </c>
      <c r="E4" s="34">
        <v>0.1048611111111111</v>
      </c>
      <c r="F4" s="35">
        <v>0.12569444444444444</v>
      </c>
      <c r="G4" s="34">
        <v>0.15833333333333333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90</v>
      </c>
      <c r="D5" s="29" t="s">
        <v>298</v>
      </c>
      <c r="E5" s="29" t="s">
        <v>299</v>
      </c>
      <c r="F5" s="29" t="s">
        <v>300</v>
      </c>
      <c r="G5" s="34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>
        <v>2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2</v>
      </c>
      <c r="E8" s="88">
        <v>2</v>
      </c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>
        <v>1</v>
      </c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>
        <v>1</v>
      </c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/>
      <c r="E17" s="88">
        <v>1</v>
      </c>
      <c r="F17" s="88">
        <v>2</v>
      </c>
      <c r="G17" s="88">
        <v>2</v>
      </c>
      <c r="H17" s="88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1</v>
      </c>
      <c r="G20" s="52"/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248</v>
      </c>
    </row>
    <row r="3" spans="1:26" ht="14.4">
      <c r="A3" s="61" t="str">
        <f>HYPERLINK("https://archive.org/details/KbndMoringNews","https://archive.org/details/KbndMoringNews")</f>
        <v>https://archive.org/details/KbndMoringNews</v>
      </c>
    </row>
    <row r="4" spans="1:26" ht="14.4">
      <c r="A4" s="62" t="s">
        <v>3</v>
      </c>
      <c r="B4" s="63">
        <v>0</v>
      </c>
      <c r="C4" s="63">
        <v>1.1805555555555555E-2</v>
      </c>
      <c r="D4" s="63">
        <v>5.2777777777777778E-2</v>
      </c>
      <c r="E4" s="63">
        <v>0.10486111111111111</v>
      </c>
      <c r="F4" s="63">
        <v>0.12569444444444444</v>
      </c>
      <c r="G4" s="63">
        <v>0.15833333333333333</v>
      </c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90</v>
      </c>
      <c r="D5" s="58" t="s">
        <v>298</v>
      </c>
      <c r="E5" s="58" t="s">
        <v>299</v>
      </c>
      <c r="F5" s="58" t="s">
        <v>300</v>
      </c>
      <c r="G5" s="63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1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/>
      <c r="D8" s="68">
        <v>2</v>
      </c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8">
        <v>1</v>
      </c>
      <c r="E10" s="67"/>
      <c r="F10" s="68">
        <v>2</v>
      </c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8"/>
      <c r="R12" s="73"/>
    </row>
    <row r="13" spans="1:26" ht="15.75" customHeight="1">
      <c r="A13" s="69" t="s">
        <v>29</v>
      </c>
      <c r="B13" s="75"/>
      <c r="C13" s="76">
        <v>2</v>
      </c>
      <c r="D13" s="76">
        <v>1</v>
      </c>
      <c r="E13" s="76">
        <v>1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6">
        <v>2</v>
      </c>
      <c r="H15" s="75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0"/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/>
      <c r="F21" s="68">
        <v>2</v>
      </c>
      <c r="G21" s="67"/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KbndMoringNews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H18" sqref="H18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248</v>
      </c>
    </row>
    <row r="3" spans="1:27">
      <c r="A3" s="2" t="s">
        <v>301</v>
      </c>
    </row>
    <row r="4" spans="1:27" s="3" customFormat="1">
      <c r="A4" s="3" t="s">
        <v>3</v>
      </c>
      <c r="B4" s="4">
        <v>0</v>
      </c>
      <c r="C4" s="4">
        <v>2.7777777777777776E-2</v>
      </c>
      <c r="D4" s="4">
        <v>4.9305555555555554E-2</v>
      </c>
      <c r="E4" s="5">
        <v>8.7500000000000008E-2</v>
      </c>
      <c r="F4" s="4">
        <v>0.12847222222222224</v>
      </c>
      <c r="G4" s="4">
        <v>0.15625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302</v>
      </c>
      <c r="C5" t="s">
        <v>303</v>
      </c>
      <c r="D5" t="s">
        <v>304</v>
      </c>
      <c r="E5" t="s">
        <v>305</v>
      </c>
      <c r="F5" t="s">
        <v>306</v>
      </c>
      <c r="G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/>
      <c r="D6" s="9">
        <v>1</v>
      </c>
      <c r="E6" s="9"/>
      <c r="F6" s="9"/>
      <c r="G6" s="9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/>
      <c r="E7" s="12">
        <v>2</v>
      </c>
      <c r="F7" s="12">
        <v>2</v>
      </c>
      <c r="G7" s="12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>
        <v>1</v>
      </c>
      <c r="F9" s="12"/>
      <c r="G9" s="12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R12" s="15"/>
    </row>
    <row r="13" spans="1:27" s="20" customFormat="1" ht="15.3">
      <c r="A13" s="11" t="s">
        <v>29</v>
      </c>
      <c r="B13" s="18">
        <v>2</v>
      </c>
      <c r="C13" s="18">
        <v>1</v>
      </c>
      <c r="D13" s="18">
        <v>1</v>
      </c>
      <c r="E13" s="18">
        <v>1</v>
      </c>
      <c r="F13" s="18">
        <v>1</v>
      </c>
      <c r="G13" s="18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>
        <v>1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>
        <v>2</v>
      </c>
      <c r="F19" s="9">
        <v>2</v>
      </c>
      <c r="G19" s="9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1</v>
      </c>
      <c r="E21" s="9">
        <v>1</v>
      </c>
      <c r="F21" s="9">
        <v>2</v>
      </c>
      <c r="G21" s="9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>
        <v>1</v>
      </c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G17" sqref="G17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248</v>
      </c>
    </row>
    <row r="3" spans="1:27">
      <c r="A3" s="32" t="s">
        <v>301</v>
      </c>
    </row>
    <row r="4" spans="1:27" s="33" customFormat="1">
      <c r="A4" s="33" t="s">
        <v>3</v>
      </c>
      <c r="B4" s="34">
        <v>0</v>
      </c>
      <c r="C4" s="34">
        <v>2.777777777777778E-2</v>
      </c>
      <c r="D4" s="34">
        <v>4.9305555555555554E-2</v>
      </c>
      <c r="E4" s="35">
        <v>8.7499999999999994E-2</v>
      </c>
      <c r="F4" s="34">
        <v>0.12847222222222221</v>
      </c>
      <c r="G4" s="34">
        <v>0.15625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302</v>
      </c>
      <c r="C5" s="29" t="s">
        <v>303</v>
      </c>
      <c r="D5" s="29" t="s">
        <v>304</v>
      </c>
      <c r="E5" s="29" t="s">
        <v>305</v>
      </c>
      <c r="F5" s="29" t="s">
        <v>306</v>
      </c>
      <c r="G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1</v>
      </c>
      <c r="C6" s="88"/>
      <c r="D6" s="88"/>
      <c r="E6" s="88"/>
      <c r="F6" s="88"/>
      <c r="G6" s="88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1</v>
      </c>
      <c r="F7" s="52"/>
      <c r="G7" s="52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>
        <v>2</v>
      </c>
      <c r="E10" s="88"/>
      <c r="F10" s="88"/>
      <c r="G10" s="88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/>
      <c r="D12" s="53">
        <v>2</v>
      </c>
      <c r="E12" s="53">
        <v>2</v>
      </c>
      <c r="F12" s="53">
        <v>2</v>
      </c>
      <c r="G12" s="53">
        <v>2</v>
      </c>
      <c r="R12" s="43"/>
    </row>
    <row r="13" spans="1:27" s="46" customFormat="1" ht="15.3">
      <c r="A13" s="40" t="s">
        <v>29</v>
      </c>
      <c r="B13" s="54">
        <v>2</v>
      </c>
      <c r="C13" s="54"/>
      <c r="D13" s="54"/>
      <c r="E13" s="54"/>
      <c r="F13" s="54"/>
      <c r="G13" s="54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>
        <v>2</v>
      </c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R16" s="43"/>
    </row>
    <row r="17" spans="1:27" s="42" customFormat="1" ht="15.3">
      <c r="A17" s="38" t="s">
        <v>32</v>
      </c>
      <c r="B17" s="88">
        <v>2</v>
      </c>
      <c r="C17" s="88">
        <v>1</v>
      </c>
      <c r="D17" s="88">
        <v>2</v>
      </c>
      <c r="E17" s="88">
        <v>1</v>
      </c>
      <c r="F17" s="88">
        <v>2</v>
      </c>
      <c r="G17" s="88">
        <v>1</v>
      </c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>
        <v>2</v>
      </c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2</v>
      </c>
      <c r="D19" s="88"/>
      <c r="E19" s="88"/>
      <c r="F19" s="88"/>
      <c r="G19" s="88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>
        <v>1</v>
      </c>
      <c r="E20" s="52">
        <v>1</v>
      </c>
      <c r="F20" s="52">
        <v>1</v>
      </c>
      <c r="G20" s="52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>
        <v>1</v>
      </c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248</v>
      </c>
    </row>
    <row r="3" spans="1:26" ht="14.4">
      <c r="A3" s="61" t="str">
        <f>HYPERLINK("https://archive.org/details/Kbnd500News","https://archive.org/details/Kbnd500News")</f>
        <v>https://archive.org/details/Kbnd500News</v>
      </c>
    </row>
    <row r="4" spans="1:26" ht="14.4">
      <c r="A4" s="62" t="s">
        <v>3</v>
      </c>
      <c r="B4" s="63">
        <v>0</v>
      </c>
      <c r="C4" s="63">
        <v>2.7777777777777776E-2</v>
      </c>
      <c r="D4" s="63">
        <v>4.9305555555555554E-2</v>
      </c>
      <c r="E4" s="63">
        <v>8.7500000000000008E-2</v>
      </c>
      <c r="F4" s="63">
        <v>0.12847222222222224</v>
      </c>
      <c r="G4" s="63">
        <v>0.15625</v>
      </c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302</v>
      </c>
      <c r="C5" s="58" t="s">
        <v>303</v>
      </c>
      <c r="D5" s="58" t="s">
        <v>304</v>
      </c>
      <c r="E5" s="58" t="s">
        <v>305</v>
      </c>
      <c r="F5" s="58" t="s">
        <v>306</v>
      </c>
      <c r="G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7"/>
      <c r="D6" s="67"/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0"/>
      <c r="E7" s="70"/>
      <c r="F7" s="71">
        <v>2</v>
      </c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8">
        <v>1</v>
      </c>
      <c r="D10" s="68">
        <v>2</v>
      </c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R12" s="73"/>
    </row>
    <row r="13" spans="1:26" ht="15.75" customHeight="1">
      <c r="A13" s="69" t="s">
        <v>29</v>
      </c>
      <c r="B13" s="76">
        <v>2</v>
      </c>
      <c r="C13" s="75"/>
      <c r="D13" s="76">
        <v>1</v>
      </c>
      <c r="E13" s="75"/>
      <c r="F13" s="76">
        <v>2</v>
      </c>
      <c r="G13" s="76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5"/>
      <c r="G15" s="76">
        <v>2</v>
      </c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8">
        <v>2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1">
        <v>1</v>
      </c>
      <c r="G18" s="70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8">
        <v>2</v>
      </c>
      <c r="F19" s="68">
        <v>2</v>
      </c>
      <c r="G19" s="67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/>
      <c r="C20" s="70"/>
      <c r="D20" s="70"/>
      <c r="E20" s="71">
        <v>2</v>
      </c>
      <c r="F20" s="71">
        <v>2</v>
      </c>
      <c r="G20" s="70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8">
        <v>2</v>
      </c>
      <c r="E21" s="68">
        <v>2</v>
      </c>
      <c r="F21" s="68">
        <v>2</v>
      </c>
      <c r="G21" s="67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>
        <v>1</v>
      </c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Kbnd500News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I34"/>
  <sheetViews>
    <sheetView topLeftCell="E1" workbookViewId="0">
      <selection activeCell="D14" sqref="D14"/>
    </sheetView>
  </sheetViews>
  <sheetFormatPr defaultColWidth="8.83984375" defaultRowHeight="14.4"/>
  <cols>
    <col min="1" max="1" width="38.41796875" customWidth="1"/>
  </cols>
  <sheetData>
    <row r="1" spans="1:35">
      <c r="A1" t="s">
        <v>0</v>
      </c>
    </row>
    <row r="2" spans="1:35">
      <c r="A2" s="1" t="s">
        <v>1</v>
      </c>
    </row>
    <row r="3" spans="1:35">
      <c r="A3" s="2" t="s">
        <v>83</v>
      </c>
    </row>
    <row r="4" spans="1:35" s="3" customFormat="1">
      <c r="A4" s="3" t="s">
        <v>3</v>
      </c>
      <c r="B4" s="4">
        <v>0</v>
      </c>
      <c r="C4" s="4">
        <v>6.2499999999999995E-3</v>
      </c>
      <c r="D4" s="4">
        <v>3.3333333333333333E-2</v>
      </c>
      <c r="E4" s="4">
        <v>6.3194444444444442E-2</v>
      </c>
      <c r="F4" s="4">
        <v>7.9861111111111105E-2</v>
      </c>
      <c r="G4" s="4">
        <v>0.11944444444444445</v>
      </c>
      <c r="H4" s="4">
        <v>0.15972222222222224</v>
      </c>
      <c r="I4" s="4">
        <v>0.19305555555555554</v>
      </c>
      <c r="J4" s="4">
        <v>0.22083333333333333</v>
      </c>
      <c r="K4" s="4">
        <v>0.25</v>
      </c>
      <c r="L4" s="4">
        <v>0.27986111111111112</v>
      </c>
      <c r="M4" s="4">
        <v>0.31319444444444444</v>
      </c>
      <c r="N4" s="4">
        <v>0.32916666666666666</v>
      </c>
      <c r="O4" s="4">
        <v>0.36458333333333331</v>
      </c>
      <c r="P4" s="4">
        <v>0.3979166666666667</v>
      </c>
      <c r="Q4" s="4">
        <v>0.40277777777777773</v>
      </c>
      <c r="R4" s="4">
        <v>0.41736111111111113</v>
      </c>
      <c r="S4" s="4">
        <v>0.42430555555555555</v>
      </c>
      <c r="T4" s="4">
        <v>0.43888888888888888</v>
      </c>
      <c r="U4" s="4">
        <v>0.44722222222222219</v>
      </c>
      <c r="V4" s="4"/>
      <c r="W4" s="4"/>
      <c r="X4" s="4"/>
      <c r="Y4" s="4"/>
      <c r="Z4" s="4"/>
      <c r="AA4" s="6"/>
      <c r="AB4" s="6"/>
      <c r="AC4" s="6"/>
      <c r="AD4" s="6"/>
      <c r="AE4" s="6"/>
      <c r="AF4" s="6"/>
      <c r="AG4" s="6"/>
      <c r="AH4" s="6"/>
      <c r="AI4" s="6"/>
    </row>
    <row r="5" spans="1:35">
      <c r="B5" t="s">
        <v>4</v>
      </c>
      <c r="C5" t="s">
        <v>84</v>
      </c>
      <c r="D5" t="s">
        <v>85</v>
      </c>
      <c r="E5" t="s">
        <v>86</v>
      </c>
      <c r="F5" t="s">
        <v>87</v>
      </c>
      <c r="G5" t="s">
        <v>88</v>
      </c>
      <c r="H5" t="s">
        <v>89</v>
      </c>
      <c r="I5" t="s">
        <v>90</v>
      </c>
      <c r="J5" t="s">
        <v>76</v>
      </c>
      <c r="K5" t="s">
        <v>16</v>
      </c>
      <c r="L5" t="s">
        <v>16</v>
      </c>
      <c r="M5" t="s">
        <v>91</v>
      </c>
      <c r="N5" t="s">
        <v>92</v>
      </c>
      <c r="O5" t="s">
        <v>93</v>
      </c>
      <c r="P5" t="s">
        <v>94</v>
      </c>
      <c r="Q5" t="s">
        <v>95</v>
      </c>
      <c r="R5" t="s">
        <v>52</v>
      </c>
      <c r="S5" t="s">
        <v>96</v>
      </c>
      <c r="T5" t="s">
        <v>97</v>
      </c>
      <c r="U5" t="s">
        <v>98</v>
      </c>
      <c r="AA5" s="7"/>
      <c r="AB5" s="7"/>
      <c r="AC5" s="7"/>
      <c r="AD5" s="7"/>
      <c r="AE5" s="7"/>
      <c r="AF5" s="7"/>
      <c r="AH5" s="7"/>
      <c r="AI5" s="7"/>
    </row>
    <row r="6" spans="1:35" ht="15.3">
      <c r="A6" s="8" t="s">
        <v>23</v>
      </c>
      <c r="B6" s="9"/>
      <c r="C6" s="9">
        <v>2</v>
      </c>
      <c r="D6" s="9">
        <v>2</v>
      </c>
      <c r="E6" s="9">
        <v>1</v>
      </c>
      <c r="F6" s="9"/>
      <c r="G6" s="9">
        <v>1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8" t="s">
        <v>23</v>
      </c>
      <c r="AA6" s="10"/>
      <c r="AB6" s="10"/>
      <c r="AC6" s="10"/>
      <c r="AD6" s="10"/>
      <c r="AE6" s="10"/>
      <c r="AF6" s="10"/>
      <c r="AG6" s="10"/>
      <c r="AH6" s="10"/>
      <c r="AI6" s="10"/>
    </row>
    <row r="7" spans="1:35" ht="15.3">
      <c r="A7" s="11" t="s">
        <v>24</v>
      </c>
      <c r="B7" s="12"/>
      <c r="C7" s="12"/>
      <c r="D7" s="12"/>
      <c r="E7" s="12"/>
      <c r="F7" s="12">
        <v>2</v>
      </c>
      <c r="G7" s="12"/>
      <c r="H7" s="12">
        <v>2</v>
      </c>
      <c r="I7" s="12"/>
      <c r="J7" s="12">
        <v>2</v>
      </c>
      <c r="K7" s="12">
        <v>2</v>
      </c>
      <c r="L7" s="12">
        <v>2</v>
      </c>
      <c r="M7" s="12">
        <v>2</v>
      </c>
      <c r="N7" s="12">
        <v>2</v>
      </c>
      <c r="O7" s="12">
        <v>2</v>
      </c>
      <c r="P7" s="12">
        <v>2</v>
      </c>
      <c r="Q7" s="12">
        <v>2</v>
      </c>
      <c r="R7" s="12">
        <v>2</v>
      </c>
      <c r="S7" s="12">
        <v>2</v>
      </c>
      <c r="T7" s="12">
        <v>2</v>
      </c>
      <c r="U7" s="12"/>
      <c r="V7" s="12"/>
      <c r="W7" s="12"/>
      <c r="X7" s="12"/>
      <c r="Y7" s="12"/>
      <c r="Z7" s="11" t="s">
        <v>24</v>
      </c>
      <c r="AA7" s="13"/>
      <c r="AB7" s="13"/>
      <c r="AC7" s="13"/>
      <c r="AD7" s="13"/>
      <c r="AE7" s="13"/>
      <c r="AF7" s="13"/>
      <c r="AG7" s="13"/>
      <c r="AH7" s="13"/>
      <c r="AI7" s="13"/>
    </row>
    <row r="8" spans="1:35" s="14" customFormat="1" ht="15.3">
      <c r="A8" s="8" t="s">
        <v>25</v>
      </c>
      <c r="B8" s="9"/>
      <c r="C8" s="9">
        <v>2</v>
      </c>
      <c r="D8" s="9">
        <v>2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8" t="s">
        <v>25</v>
      </c>
      <c r="AA8" s="10"/>
      <c r="AB8" s="10"/>
      <c r="AC8" s="10"/>
      <c r="AD8" s="10"/>
      <c r="AE8" s="10"/>
      <c r="AF8" s="10"/>
      <c r="AG8" s="10"/>
      <c r="AH8" s="10"/>
      <c r="AI8" s="10"/>
    </row>
    <row r="9" spans="1:35" ht="15.3">
      <c r="A9" s="11" t="s">
        <v>26</v>
      </c>
      <c r="B9" s="12"/>
      <c r="C9" s="12"/>
      <c r="D9" s="12"/>
      <c r="E9" s="12"/>
      <c r="F9" s="12"/>
      <c r="G9" s="12"/>
      <c r="H9" s="12"/>
      <c r="I9" s="12">
        <v>2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1" t="s">
        <v>26</v>
      </c>
      <c r="AA9" s="13"/>
      <c r="AB9" s="13"/>
      <c r="AC9" s="13"/>
      <c r="AD9" s="13"/>
      <c r="AE9" s="13"/>
      <c r="AF9" s="13"/>
      <c r="AG9" s="13"/>
      <c r="AH9" s="13"/>
      <c r="AI9" s="13"/>
    </row>
    <row r="10" spans="1:35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8" t="s">
        <v>99</v>
      </c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1" t="s">
        <v>100</v>
      </c>
      <c r="AA11" s="13"/>
      <c r="AB11" s="13"/>
      <c r="AC11" s="13"/>
      <c r="AD11" s="13"/>
      <c r="AE11" s="13"/>
      <c r="AF11" s="13"/>
      <c r="AG11" s="13"/>
      <c r="AH11" s="13"/>
      <c r="AI11" s="13"/>
    </row>
    <row r="12" spans="1:35" ht="15.3">
      <c r="A12" s="16" t="s">
        <v>28</v>
      </c>
      <c r="B12" s="17">
        <v>2</v>
      </c>
      <c r="C12" s="17">
        <v>2</v>
      </c>
      <c r="D12" s="17">
        <v>2</v>
      </c>
      <c r="E12" s="99">
        <v>2</v>
      </c>
      <c r="F12" s="99">
        <v>2</v>
      </c>
      <c r="G12" s="99">
        <v>2</v>
      </c>
      <c r="H12" s="99">
        <v>2</v>
      </c>
      <c r="I12" s="99">
        <v>2</v>
      </c>
      <c r="J12" s="99">
        <v>2</v>
      </c>
      <c r="K12" s="99">
        <v>2</v>
      </c>
      <c r="L12" s="99">
        <v>2</v>
      </c>
      <c r="M12" s="99">
        <v>2</v>
      </c>
      <c r="N12" s="99">
        <v>2</v>
      </c>
      <c r="O12" s="99">
        <v>2</v>
      </c>
      <c r="P12" s="99">
        <v>2</v>
      </c>
      <c r="Q12" s="99">
        <v>2</v>
      </c>
      <c r="R12" s="99">
        <v>2</v>
      </c>
      <c r="S12" s="99">
        <v>2</v>
      </c>
      <c r="T12" s="99">
        <v>2</v>
      </c>
      <c r="U12" s="99">
        <v>2</v>
      </c>
      <c r="V12" s="17"/>
      <c r="W12" s="17"/>
      <c r="X12" s="17"/>
      <c r="Y12" s="17"/>
      <c r="Z12" s="15"/>
    </row>
    <row r="13" spans="1:35" s="20" customFormat="1" ht="15.3">
      <c r="A13" s="11" t="s">
        <v>29</v>
      </c>
      <c r="B13" s="18"/>
      <c r="C13" s="18"/>
      <c r="D13" s="18"/>
      <c r="E13" s="18"/>
      <c r="F13" s="18"/>
      <c r="G13" s="18"/>
      <c r="H13" s="18">
        <v>2</v>
      </c>
      <c r="I13" s="18"/>
      <c r="J13" s="18"/>
      <c r="K13" s="18"/>
      <c r="L13" s="18"/>
      <c r="M13" s="18"/>
      <c r="N13" s="18"/>
      <c r="O13" s="18">
        <v>1</v>
      </c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6" t="s">
        <v>101</v>
      </c>
      <c r="AA13" s="19"/>
      <c r="AB13" s="19"/>
      <c r="AC13" s="19"/>
      <c r="AD13" s="19"/>
      <c r="AE13" s="19"/>
      <c r="AF13" s="19"/>
      <c r="AG13" s="19"/>
      <c r="AH13" s="19"/>
      <c r="AI13" s="19"/>
    </row>
    <row r="14" spans="1:35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28" t="s">
        <v>102</v>
      </c>
      <c r="AA14" s="13"/>
      <c r="AB14" s="13"/>
      <c r="AC14" s="13"/>
      <c r="AD14" s="13"/>
      <c r="AE14" s="13"/>
      <c r="AF14" s="13"/>
      <c r="AG14" s="13"/>
      <c r="AH14" s="13"/>
      <c r="AI14" s="13"/>
    </row>
    <row r="15" spans="1:35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>
        <v>2</v>
      </c>
      <c r="Q15" s="18">
        <v>2</v>
      </c>
      <c r="R15" s="18">
        <v>2</v>
      </c>
      <c r="S15" s="18">
        <v>2</v>
      </c>
      <c r="T15" s="18">
        <v>2</v>
      </c>
      <c r="U15" s="18"/>
      <c r="V15" s="18"/>
      <c r="W15" s="18"/>
      <c r="X15" s="18"/>
      <c r="Y15" s="18"/>
      <c r="Z15" s="27" t="s">
        <v>102</v>
      </c>
      <c r="AA15" s="19"/>
      <c r="AB15" s="19"/>
      <c r="AC15" s="19"/>
      <c r="AD15" s="19"/>
      <c r="AE15" s="19"/>
      <c r="AF15" s="19"/>
      <c r="AG15" s="19"/>
      <c r="AH15" s="19"/>
      <c r="AI15" s="19"/>
    </row>
    <row r="16" spans="1:35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5"/>
    </row>
    <row r="17" spans="1:35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9">
        <v>2</v>
      </c>
      <c r="N17" s="9">
        <v>2</v>
      </c>
      <c r="O17" s="9">
        <v>2</v>
      </c>
      <c r="P17" s="9">
        <v>2</v>
      </c>
      <c r="Q17" s="9">
        <v>2</v>
      </c>
      <c r="R17" s="9">
        <v>2</v>
      </c>
      <c r="S17" s="9">
        <v>2</v>
      </c>
      <c r="T17" s="9">
        <v>2</v>
      </c>
      <c r="U17" s="9">
        <v>2</v>
      </c>
      <c r="V17" s="9"/>
      <c r="W17" s="9"/>
      <c r="X17" s="9"/>
      <c r="Y17" s="9"/>
      <c r="Z17" s="8" t="s">
        <v>103</v>
      </c>
      <c r="AA17" s="10"/>
      <c r="AB17" s="10"/>
      <c r="AC17" s="10"/>
      <c r="AD17" s="10"/>
      <c r="AE17" s="10"/>
      <c r="AF17" s="10"/>
      <c r="AG17" s="10"/>
      <c r="AH17" s="10"/>
      <c r="AI17" s="10"/>
    </row>
    <row r="18" spans="1:35" ht="15.3">
      <c r="A18" s="11" t="s">
        <v>33</v>
      </c>
      <c r="B18" s="12"/>
      <c r="C18" s="12">
        <v>1</v>
      </c>
      <c r="D18" s="12">
        <v>1</v>
      </c>
      <c r="E18" s="12"/>
      <c r="F18" s="12"/>
      <c r="G18" s="12">
        <v>2</v>
      </c>
      <c r="H18" s="12">
        <v>2</v>
      </c>
      <c r="I18" s="12"/>
      <c r="J18" s="12"/>
      <c r="K18" s="12">
        <v>2</v>
      </c>
      <c r="L18" s="12">
        <v>2</v>
      </c>
      <c r="M18" s="12">
        <v>2</v>
      </c>
      <c r="N18" s="12">
        <v>2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28" t="s">
        <v>102</v>
      </c>
      <c r="AA18" s="13"/>
      <c r="AB18" s="13"/>
      <c r="AC18" s="13"/>
      <c r="AD18" s="13"/>
      <c r="AE18" s="13"/>
      <c r="AF18" s="13"/>
      <c r="AG18" s="13"/>
      <c r="AH18" s="13"/>
      <c r="AI18" s="13"/>
    </row>
    <row r="19" spans="1:35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>
        <v>2</v>
      </c>
      <c r="H19" s="9">
        <v>2</v>
      </c>
      <c r="I19" s="9">
        <v>2</v>
      </c>
      <c r="J19" s="9">
        <v>2</v>
      </c>
      <c r="K19" s="9">
        <v>2</v>
      </c>
      <c r="L19" s="9">
        <v>2</v>
      </c>
      <c r="M19" s="9">
        <v>2</v>
      </c>
      <c r="N19" s="9">
        <v>2</v>
      </c>
      <c r="O19" s="9">
        <v>2</v>
      </c>
      <c r="P19" s="9"/>
      <c r="Q19" s="9"/>
      <c r="R19" s="9"/>
      <c r="S19" s="9"/>
      <c r="T19" s="9"/>
      <c r="U19" s="9"/>
      <c r="V19" s="9"/>
      <c r="W19" s="9"/>
      <c r="X19" s="9"/>
      <c r="Y19" s="9"/>
      <c r="Z19" s="95" t="s">
        <v>102</v>
      </c>
      <c r="AA19" s="10"/>
      <c r="AB19" s="10"/>
      <c r="AC19" s="10"/>
      <c r="AD19" s="10"/>
      <c r="AE19" s="10"/>
      <c r="AF19" s="10"/>
      <c r="AG19" s="10"/>
      <c r="AH19" s="10"/>
      <c r="AI19" s="10"/>
    </row>
    <row r="20" spans="1:35" ht="15.3">
      <c r="A20" s="11" t="s">
        <v>35</v>
      </c>
      <c r="B20" s="12"/>
      <c r="C20" s="12"/>
      <c r="D20" s="12"/>
      <c r="E20" s="12">
        <v>2</v>
      </c>
      <c r="F20" s="12">
        <v>2</v>
      </c>
      <c r="G20" s="12"/>
      <c r="H20" s="12">
        <v>2</v>
      </c>
      <c r="I20" s="12"/>
      <c r="J20" s="12">
        <v>2</v>
      </c>
      <c r="K20" s="12"/>
      <c r="L20" s="12"/>
      <c r="M20" s="12"/>
      <c r="N20" s="12"/>
      <c r="O20" s="12"/>
      <c r="P20" s="12">
        <v>2</v>
      </c>
      <c r="Q20" s="12">
        <v>2</v>
      </c>
      <c r="R20" s="12">
        <v>2</v>
      </c>
      <c r="S20" s="12">
        <v>2</v>
      </c>
      <c r="T20" s="12">
        <v>2</v>
      </c>
      <c r="U20" s="12"/>
      <c r="V20" s="12"/>
      <c r="W20" s="12"/>
      <c r="X20" s="12"/>
      <c r="Y20" s="12"/>
      <c r="Z20" s="28" t="s">
        <v>102</v>
      </c>
      <c r="AA20" s="13"/>
      <c r="AB20" s="13"/>
      <c r="AC20" s="13"/>
      <c r="AD20" s="13"/>
      <c r="AE20" s="13"/>
      <c r="AF20" s="13"/>
      <c r="AG20" s="13"/>
      <c r="AH20" s="13"/>
      <c r="AI20" s="13"/>
    </row>
    <row r="21" spans="1:35" s="14" customFormat="1" ht="15.3">
      <c r="A21" s="8" t="s">
        <v>36</v>
      </c>
      <c r="B21" s="9"/>
      <c r="C21" s="9"/>
      <c r="D21" s="9"/>
      <c r="E21" s="9">
        <v>2</v>
      </c>
      <c r="F21" s="9">
        <v>2</v>
      </c>
      <c r="G21" s="9"/>
      <c r="H21" s="9">
        <v>2</v>
      </c>
      <c r="I21" s="9"/>
      <c r="J21" s="9"/>
      <c r="K21" s="9">
        <v>2</v>
      </c>
      <c r="L21" s="9">
        <v>2</v>
      </c>
      <c r="M21" s="9">
        <v>2</v>
      </c>
      <c r="N21" s="9"/>
      <c r="O21" s="9">
        <v>2</v>
      </c>
      <c r="P21" s="9">
        <v>2</v>
      </c>
      <c r="Q21" s="9">
        <v>2</v>
      </c>
      <c r="R21" s="9">
        <v>2</v>
      </c>
      <c r="S21" s="9">
        <v>2</v>
      </c>
      <c r="T21" s="9">
        <v>2</v>
      </c>
      <c r="U21" s="9"/>
      <c r="V21" s="9"/>
      <c r="W21" s="9"/>
      <c r="X21" s="9"/>
      <c r="Y21" s="9"/>
      <c r="Z21" s="95" t="s">
        <v>102</v>
      </c>
      <c r="AA21" s="10"/>
      <c r="AB21" s="10"/>
      <c r="AC21" s="10"/>
      <c r="AD21" s="10"/>
      <c r="AE21" s="10"/>
      <c r="AF21" s="10"/>
      <c r="AG21" s="10"/>
      <c r="AH21" s="10"/>
      <c r="AI21" s="10"/>
    </row>
    <row r="22" spans="1:35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28" t="s">
        <v>102</v>
      </c>
      <c r="AA22" s="13"/>
      <c r="AB22" s="13"/>
      <c r="AC22" s="13"/>
      <c r="AD22" s="13"/>
      <c r="AE22" s="13"/>
      <c r="AF22" s="13"/>
      <c r="AG22" s="13"/>
      <c r="AH22" s="13"/>
      <c r="AI22" s="13"/>
    </row>
    <row r="23" spans="1:35" ht="15.3">
      <c r="A23" s="15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5"/>
    </row>
    <row r="24" spans="1:35" s="20" customFormat="1" ht="15.3">
      <c r="A24" s="16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6" t="s">
        <v>104</v>
      </c>
      <c r="AA24" s="19"/>
      <c r="AB24" s="19"/>
      <c r="AC24" s="19"/>
      <c r="AD24" s="19"/>
      <c r="AE24" s="19"/>
      <c r="AF24" s="19"/>
      <c r="AG24" s="19"/>
      <c r="AH24" s="19"/>
      <c r="AI24" s="19"/>
    </row>
    <row r="25" spans="1:35" ht="15.3">
      <c r="A25" s="11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1" t="s">
        <v>105</v>
      </c>
      <c r="AA25" s="13"/>
      <c r="AB25" s="13"/>
      <c r="AC25" s="13"/>
      <c r="AD25" s="13"/>
      <c r="AE25" s="13"/>
      <c r="AF25" s="13"/>
      <c r="AG25" s="13"/>
      <c r="AH25" s="13"/>
      <c r="AI25" s="13"/>
    </row>
    <row r="26" spans="1:35" s="20" customFormat="1" ht="15.3">
      <c r="A26" s="16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6" t="s">
        <v>106</v>
      </c>
      <c r="AA26" s="19"/>
      <c r="AB26" s="19"/>
      <c r="AC26" s="19"/>
      <c r="AD26" s="19"/>
      <c r="AE26" s="19"/>
      <c r="AF26" s="19"/>
      <c r="AG26" s="19"/>
      <c r="AH26" s="19"/>
      <c r="AI26" s="19"/>
    </row>
    <row r="27" spans="1:35" ht="15.3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1" t="s">
        <v>107</v>
      </c>
      <c r="AA27" s="13"/>
      <c r="AB27" s="13"/>
      <c r="AC27" s="13"/>
      <c r="AD27" s="13"/>
      <c r="AE27" s="13"/>
      <c r="AF27" s="13"/>
      <c r="AG27" s="13"/>
      <c r="AH27" s="13"/>
      <c r="AI27" s="13"/>
    </row>
    <row r="28" spans="1:35" s="20" customFormat="1" ht="15.3">
      <c r="A28" s="26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27" t="s">
        <v>102</v>
      </c>
      <c r="AA28" s="19"/>
      <c r="AB28" s="19"/>
      <c r="AC28" s="19"/>
      <c r="AD28" s="19"/>
      <c r="AE28" s="19"/>
      <c r="AF28" s="19"/>
      <c r="AG28" s="19"/>
      <c r="AH28" s="19"/>
      <c r="AI28" s="19"/>
    </row>
    <row r="29" spans="1:35" s="3" customFormat="1" ht="15.3">
      <c r="A29" s="25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28" t="s">
        <v>102</v>
      </c>
      <c r="AA29" s="13"/>
      <c r="AB29" s="13"/>
      <c r="AC29" s="13"/>
      <c r="AD29" s="13"/>
      <c r="AE29" s="13"/>
      <c r="AF29" s="13"/>
      <c r="AG29" s="13"/>
      <c r="AH29" s="13"/>
      <c r="AI29" s="13"/>
    </row>
    <row r="30" spans="1:35" ht="15.3">
      <c r="A30" s="15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5"/>
    </row>
    <row r="31" spans="1:35" s="14" customFormat="1" ht="15.3">
      <c r="A31" s="8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8" t="s">
        <v>108</v>
      </c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 ht="15.3">
      <c r="A32" s="25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28" t="s">
        <v>102</v>
      </c>
      <c r="AA32" s="13"/>
      <c r="AB32" s="13"/>
      <c r="AC32" s="13"/>
      <c r="AD32" s="13"/>
      <c r="AE32" s="13"/>
      <c r="AF32" s="13"/>
      <c r="AG32" s="13"/>
      <c r="AH32" s="13"/>
      <c r="AI32" s="13"/>
    </row>
    <row r="33" spans="1:35" s="14" customFormat="1" ht="15.3">
      <c r="A33" s="8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8" t="s">
        <v>109</v>
      </c>
      <c r="AA33" s="10"/>
      <c r="AB33" s="10"/>
      <c r="AC33" s="10"/>
      <c r="AD33" s="10"/>
      <c r="AE33" s="10"/>
      <c r="AF33" s="10"/>
      <c r="AG33" s="10"/>
      <c r="AH33" s="10"/>
      <c r="AI33" s="10"/>
    </row>
    <row r="34" spans="1:35" s="3" customFormat="1" ht="15.3">
      <c r="A34" s="1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1" t="s">
        <v>110</v>
      </c>
      <c r="AA34" s="13"/>
      <c r="AB34" s="13"/>
      <c r="AC34" s="13"/>
      <c r="AD34" s="13"/>
      <c r="AE34" s="13"/>
      <c r="AF34" s="13"/>
      <c r="AG34" s="13"/>
      <c r="AH34" s="13"/>
      <c r="AI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H8" sqref="H8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248</v>
      </c>
    </row>
    <row r="3" spans="1:27">
      <c r="A3" s="2" t="s">
        <v>307</v>
      </c>
    </row>
    <row r="4" spans="1:27" s="3" customFormat="1">
      <c r="A4" s="3" t="s">
        <v>3</v>
      </c>
      <c r="B4" s="4">
        <v>0</v>
      </c>
      <c r="C4" s="4">
        <v>1.6666666666666666E-2</v>
      </c>
      <c r="D4" s="4">
        <v>6.9444444444444434E-2</v>
      </c>
      <c r="E4" s="4">
        <v>0.10347222222222223</v>
      </c>
      <c r="F4" s="4">
        <v>0.13125000000000001</v>
      </c>
      <c r="G4" s="4">
        <v>0.16666666666666666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308</v>
      </c>
      <c r="D5" t="s">
        <v>309</v>
      </c>
      <c r="E5" t="s">
        <v>62</v>
      </c>
      <c r="F5" t="s">
        <v>115</v>
      </c>
      <c r="G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/>
      <c r="E6" s="9">
        <v>2</v>
      </c>
      <c r="F6" s="9">
        <v>2</v>
      </c>
      <c r="G6" s="9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>
        <v>1</v>
      </c>
      <c r="E7" s="12"/>
      <c r="F7" s="12"/>
      <c r="G7" s="12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1</v>
      </c>
      <c r="E12" s="17">
        <v>2</v>
      </c>
      <c r="F12" s="17">
        <v>2</v>
      </c>
      <c r="G12" s="17">
        <v>2</v>
      </c>
      <c r="R12" s="15"/>
    </row>
    <row r="13" spans="1:27" s="20" customFormat="1" ht="15.3">
      <c r="A13" s="11" t="s">
        <v>29</v>
      </c>
      <c r="B13" s="18"/>
      <c r="C13" s="18">
        <v>1</v>
      </c>
      <c r="D13" s="18">
        <v>2</v>
      </c>
      <c r="E13" s="18"/>
      <c r="F13" s="18"/>
      <c r="G13" s="18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2</v>
      </c>
      <c r="F18" s="12"/>
      <c r="G18" s="12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>
        <v>1</v>
      </c>
      <c r="E19" s="9">
        <v>2</v>
      </c>
      <c r="F19" s="9">
        <v>2</v>
      </c>
      <c r="G19" s="9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/>
      <c r="E20" s="12"/>
      <c r="F20" s="12"/>
      <c r="G20" s="12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>
        <v>2</v>
      </c>
      <c r="F21" s="9">
        <v>2</v>
      </c>
      <c r="G21" s="9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248</v>
      </c>
    </row>
    <row r="3" spans="1:27">
      <c r="A3" s="32" t="s">
        <v>307</v>
      </c>
    </row>
    <row r="4" spans="1:27" s="33" customFormat="1">
      <c r="A4" s="33" t="s">
        <v>3</v>
      </c>
      <c r="B4" s="34">
        <v>0</v>
      </c>
      <c r="C4" s="34">
        <v>1.6666666666666666E-2</v>
      </c>
      <c r="D4" s="34">
        <v>6.9444444444444448E-2</v>
      </c>
      <c r="E4" s="34">
        <v>0.10347222222222222</v>
      </c>
      <c r="F4" s="34">
        <v>0.13125000000000001</v>
      </c>
      <c r="G4" s="34">
        <v>0.16666666666666666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308</v>
      </c>
      <c r="D5" s="29" t="s">
        <v>309</v>
      </c>
      <c r="E5" s="29" t="s">
        <v>62</v>
      </c>
      <c r="F5" s="29" t="s">
        <v>115</v>
      </c>
      <c r="G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>
        <v>1</v>
      </c>
      <c r="F6" s="88">
        <v>1</v>
      </c>
      <c r="G6" s="88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>
        <v>1</v>
      </c>
      <c r="F8" s="88"/>
      <c r="G8" s="88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>
        <v>2</v>
      </c>
      <c r="D10" s="88"/>
      <c r="E10" s="88"/>
      <c r="F10" s="88"/>
      <c r="G10" s="88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>
        <v>2</v>
      </c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R16" s="43"/>
    </row>
    <row r="17" spans="1:27" s="42" customFormat="1" ht="15.3">
      <c r="A17" s="38" t="s">
        <v>32</v>
      </c>
      <c r="B17" s="88"/>
      <c r="C17" s="88">
        <v>2</v>
      </c>
      <c r="D17" s="88">
        <v>1</v>
      </c>
      <c r="E17" s="88">
        <v>2</v>
      </c>
      <c r="F17" s="88">
        <v>2</v>
      </c>
      <c r="G17" s="88">
        <v>2</v>
      </c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52"/>
      <c r="G18" s="52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>
        <v>1</v>
      </c>
      <c r="F19" s="88"/>
      <c r="G19" s="88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/>
      <c r="D20" s="52">
        <v>1</v>
      </c>
      <c r="E20" s="52"/>
      <c r="F20" s="52">
        <v>1</v>
      </c>
      <c r="G20" s="52">
        <v>1</v>
      </c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sheetPr>
    <tabColor rgb="FFFFFFFF"/>
  </sheetPr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248</v>
      </c>
    </row>
    <row r="3" spans="1:26" ht="14.4">
      <c r="A3" s="61" t="str">
        <f>HYPERLINK("https://archive.org/details/KbndNews02-04-11","https://archive.org/details/KbndNews02-04-11")</f>
        <v>https://archive.org/details/KbndNews02-04-11</v>
      </c>
    </row>
    <row r="4" spans="1:26" ht="14.4">
      <c r="A4" s="62" t="s">
        <v>3</v>
      </c>
      <c r="B4" s="63">
        <v>0</v>
      </c>
      <c r="C4" s="63">
        <v>1.6666666666666666E-2</v>
      </c>
      <c r="D4" s="63">
        <v>6.9444444444444434E-2</v>
      </c>
      <c r="E4" s="63">
        <v>0.10347222222222223</v>
      </c>
      <c r="F4" s="63">
        <v>0.13125000000000001</v>
      </c>
      <c r="G4" s="63">
        <v>0.16666666666666666</v>
      </c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308</v>
      </c>
      <c r="D5" s="58" t="s">
        <v>309</v>
      </c>
      <c r="E5" s="58" t="s">
        <v>62</v>
      </c>
      <c r="F5" s="58" t="s">
        <v>115</v>
      </c>
      <c r="G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8">
        <v>2</v>
      </c>
      <c r="E6" s="68">
        <v>2</v>
      </c>
      <c r="F6" s="68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8">
        <v>2</v>
      </c>
      <c r="D10" s="68">
        <v>1</v>
      </c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90">
        <v>2</v>
      </c>
      <c r="E12" s="59">
        <v>2</v>
      </c>
      <c r="F12" s="59">
        <v>2</v>
      </c>
      <c r="G12" s="59">
        <v>2</v>
      </c>
      <c r="R12" s="73"/>
    </row>
    <row r="13" spans="1:26" ht="15.75" customHeight="1">
      <c r="A13" s="69" t="s">
        <v>29</v>
      </c>
      <c r="B13" s="75"/>
      <c r="C13" s="76">
        <v>2</v>
      </c>
      <c r="D13" s="112">
        <v>2</v>
      </c>
      <c r="E13" s="75"/>
      <c r="F13" s="76">
        <v>2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6">
        <v>2</v>
      </c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R16" s="73"/>
    </row>
    <row r="17" spans="1:26" ht="15.75" customHeight="1">
      <c r="A17" s="66" t="s">
        <v>32</v>
      </c>
      <c r="B17" s="67"/>
      <c r="C17" s="68">
        <v>2</v>
      </c>
      <c r="D17" s="68"/>
      <c r="E17" s="68">
        <v>2</v>
      </c>
      <c r="F17" s="68">
        <v>2</v>
      </c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2</v>
      </c>
      <c r="F18" s="70"/>
      <c r="G18" s="70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7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1">
        <v>2</v>
      </c>
      <c r="E20" s="70"/>
      <c r="F20" s="71">
        <v>2</v>
      </c>
      <c r="G20" s="71">
        <v>1</v>
      </c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7"/>
      <c r="F21" s="68">
        <v>2</v>
      </c>
      <c r="G21" s="67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KbndNews02-04-11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J16" sqref="J16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248</v>
      </c>
    </row>
    <row r="3" spans="1:27">
      <c r="A3" s="2" t="s">
        <v>310</v>
      </c>
    </row>
    <row r="4" spans="1:27" s="3" customFormat="1">
      <c r="A4" s="3" t="s">
        <v>3</v>
      </c>
      <c r="B4" s="4">
        <v>0</v>
      </c>
      <c r="C4" s="4">
        <v>6.9444444444444441E-3</v>
      </c>
      <c r="D4" s="4">
        <v>3.0555555555555555E-2</v>
      </c>
      <c r="E4" s="4">
        <v>6.3888888888888884E-2</v>
      </c>
      <c r="F4" s="4">
        <v>0.10069444444444443</v>
      </c>
      <c r="G4" s="4">
        <v>0.12708333333333333</v>
      </c>
      <c r="H4" s="4">
        <v>0.15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311</v>
      </c>
      <c r="D5" t="s">
        <v>312</v>
      </c>
      <c r="E5" t="s">
        <v>313</v>
      </c>
      <c r="F5" t="s">
        <v>314</v>
      </c>
      <c r="G5" t="s">
        <v>315</v>
      </c>
      <c r="H5" t="s">
        <v>54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/>
      <c r="E6" s="9"/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1</v>
      </c>
      <c r="D7" s="12">
        <v>2</v>
      </c>
      <c r="E7" s="12">
        <v>1</v>
      </c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/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>
        <v>2</v>
      </c>
      <c r="D13" s="18"/>
      <c r="E13" s="18"/>
      <c r="F13" s="18">
        <v>1</v>
      </c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>
        <v>2</v>
      </c>
      <c r="G15" s="18"/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>
        <v>2</v>
      </c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>
        <v>2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>
        <v>2</v>
      </c>
      <c r="G21" s="9"/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B17" sqref="B17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248</v>
      </c>
    </row>
    <row r="3" spans="1:27">
      <c r="A3" s="32" t="s">
        <v>310</v>
      </c>
    </row>
    <row r="4" spans="1:27" s="33" customFormat="1">
      <c r="A4" s="33" t="s">
        <v>3</v>
      </c>
      <c r="B4" s="34">
        <v>0</v>
      </c>
      <c r="C4" s="34">
        <v>6.9444444444444449E-3</v>
      </c>
      <c r="D4" s="34">
        <v>3.0555555555555555E-2</v>
      </c>
      <c r="E4" s="34">
        <v>6.3888888888888884E-2</v>
      </c>
      <c r="F4" s="34">
        <v>0.10069444444444445</v>
      </c>
      <c r="G4" s="34">
        <v>0.12708333333333333</v>
      </c>
      <c r="H4" s="34">
        <v>0.15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311</v>
      </c>
      <c r="D5" s="29" t="s">
        <v>312</v>
      </c>
      <c r="E5" s="29" t="s">
        <v>313</v>
      </c>
      <c r="F5" s="29" t="s">
        <v>314</v>
      </c>
      <c r="G5" s="29" t="s">
        <v>315</v>
      </c>
      <c r="H5" s="29" t="s">
        <v>54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/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>
        <v>1</v>
      </c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>
        <v>2</v>
      </c>
      <c r="G15" s="54"/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1</v>
      </c>
      <c r="C17" s="88">
        <v>2</v>
      </c>
      <c r="D17" s="88">
        <v>2</v>
      </c>
      <c r="E17" s="88">
        <v>2</v>
      </c>
      <c r="F17" s="88">
        <v>2</v>
      </c>
      <c r="G17" s="88">
        <v>1</v>
      </c>
      <c r="H17" s="88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/>
      <c r="E19" s="88"/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>
        <v>1</v>
      </c>
      <c r="E20" s="52">
        <v>2</v>
      </c>
      <c r="F20" s="52"/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248</v>
      </c>
    </row>
    <row r="3" spans="1:26" ht="14.4">
      <c r="A3" s="61" t="s">
        <v>310</v>
      </c>
    </row>
    <row r="4" spans="1:26" ht="14.4">
      <c r="A4" s="62" t="s">
        <v>3</v>
      </c>
      <c r="B4" s="63">
        <v>0</v>
      </c>
      <c r="C4" s="63">
        <v>6.9444444444444441E-3</v>
      </c>
      <c r="D4" s="63">
        <v>3.0555555555555555E-2</v>
      </c>
      <c r="E4" s="63">
        <v>6.3888888888888884E-2</v>
      </c>
      <c r="F4" s="63">
        <v>0.10069444444444443</v>
      </c>
      <c r="G4" s="63">
        <v>0.12708333333333333</v>
      </c>
      <c r="H4" s="63">
        <v>0.15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311</v>
      </c>
      <c r="D5" s="58" t="s">
        <v>312</v>
      </c>
      <c r="E5" s="58" t="s">
        <v>313</v>
      </c>
      <c r="F5" s="58" t="s">
        <v>314</v>
      </c>
      <c r="G5" s="58" t="s">
        <v>315</v>
      </c>
      <c r="H5" s="58" t="s">
        <v>54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1">
        <v>2</v>
      </c>
      <c r="F7" s="71">
        <v>2</v>
      </c>
      <c r="G7" s="71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R12" s="73"/>
    </row>
    <row r="13" spans="1:26" ht="15.75" customHeight="1">
      <c r="A13" s="69" t="s">
        <v>29</v>
      </c>
      <c r="B13" s="75"/>
      <c r="C13" s="76">
        <v>2</v>
      </c>
      <c r="D13" s="76">
        <v>2</v>
      </c>
      <c r="E13" s="76">
        <v>2</v>
      </c>
      <c r="F13" s="75"/>
      <c r="G13" s="76">
        <v>1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1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6">
        <v>1</v>
      </c>
      <c r="G15" s="75"/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8"/>
      <c r="D17" s="68">
        <v>2</v>
      </c>
      <c r="E17" s="68">
        <v>2</v>
      </c>
      <c r="F17" s="68">
        <v>2</v>
      </c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1">
        <v>2</v>
      </c>
      <c r="F20" s="70"/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G11" sqref="G11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248</v>
      </c>
    </row>
    <row r="3" spans="1:27">
      <c r="A3" s="2" t="s">
        <v>316</v>
      </c>
    </row>
    <row r="4" spans="1:27" s="3" customFormat="1">
      <c r="A4" s="3" t="s">
        <v>3</v>
      </c>
      <c r="B4" s="4">
        <v>0</v>
      </c>
      <c r="C4" s="4">
        <v>1.5277777777777777E-2</v>
      </c>
      <c r="D4" s="4">
        <v>9.3055555555555558E-2</v>
      </c>
      <c r="E4" s="4">
        <v>0.13958333333333334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183</v>
      </c>
      <c r="D5" t="s">
        <v>317</v>
      </c>
      <c r="E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E20" sqref="E20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/>
    </row>
    <row r="2" spans="1:27">
      <c r="A2" s="31" t="s">
        <v>248</v>
      </c>
    </row>
    <row r="3" spans="1:27">
      <c r="A3" s="32" t="s">
        <v>316</v>
      </c>
    </row>
    <row r="4" spans="1:27" s="33" customFormat="1">
      <c r="A4" s="33" t="s">
        <v>3</v>
      </c>
      <c r="B4" s="34">
        <v>0</v>
      </c>
      <c r="C4" s="34">
        <v>1.5277777777777777E-2</v>
      </c>
      <c r="D4" s="34">
        <v>9.3055555555555558E-2</v>
      </c>
      <c r="E4" s="34">
        <v>0.13958333333333334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183</v>
      </c>
      <c r="D5" s="29" t="s">
        <v>317</v>
      </c>
      <c r="E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1</v>
      </c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R12" s="43"/>
    </row>
    <row r="13" spans="1:27" s="46" customFormat="1" ht="15.3">
      <c r="A13" s="40" t="s">
        <v>29</v>
      </c>
      <c r="B13" s="54">
        <v>2</v>
      </c>
      <c r="C13" s="54"/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>
        <v>1</v>
      </c>
      <c r="E15" s="54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/>
      <c r="C17" s="88">
        <v>2</v>
      </c>
      <c r="D17" s="88">
        <v>2</v>
      </c>
      <c r="E17" s="88">
        <v>1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248</v>
      </c>
    </row>
    <row r="3" spans="1:26" ht="14.4">
      <c r="A3" s="61" t="str">
        <f>HYPERLINK("https://archive.org/details/2010_0826KbndNoonNews","https://archive.org/details/2010_0826KbndNoonNews")</f>
        <v>https://archive.org/details/2010_0826KbndNoonNews</v>
      </c>
    </row>
    <row r="4" spans="1:26" ht="14.4">
      <c r="A4" s="62" t="s">
        <v>3</v>
      </c>
      <c r="B4" s="63">
        <v>0</v>
      </c>
      <c r="C4" s="63">
        <v>1.5277777777777777E-2</v>
      </c>
      <c r="D4" s="63">
        <v>9.3055555555555558E-2</v>
      </c>
      <c r="E4" s="63">
        <v>0.13958333333333334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183</v>
      </c>
      <c r="D5" s="58" t="s">
        <v>317</v>
      </c>
      <c r="E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R12" s="73"/>
    </row>
    <row r="13" spans="1:26" ht="15.75" customHeight="1">
      <c r="A13" s="69" t="s">
        <v>29</v>
      </c>
      <c r="B13" s="75"/>
      <c r="C13" s="76"/>
      <c r="D13" s="76">
        <v>2</v>
      </c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6">
        <v>2</v>
      </c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8"/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2010_0826KbndNoonNews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A25" sqref="A25"/>
    </sheetView>
  </sheetViews>
  <sheetFormatPr defaultColWidth="8.83984375" defaultRowHeight="14.4"/>
  <cols>
    <col min="1" max="1" width="60" customWidth="1"/>
    <col min="3" max="3" width="9.83984375" customWidth="1"/>
  </cols>
  <sheetData>
    <row r="1" spans="1:27">
      <c r="A1" t="s">
        <v>0</v>
      </c>
    </row>
    <row r="2" spans="1:27">
      <c r="A2" s="1" t="s">
        <v>248</v>
      </c>
    </row>
    <row r="3" spans="1:27">
      <c r="A3" s="2" t="s">
        <v>318</v>
      </c>
    </row>
    <row r="4" spans="1:27" s="3" customFormat="1">
      <c r="A4" s="3" t="s">
        <v>3</v>
      </c>
      <c r="B4" s="4">
        <v>0</v>
      </c>
      <c r="C4" s="4">
        <v>6.2499999999999995E-3</v>
      </c>
      <c r="D4" s="4">
        <v>2.7083333333333334E-2</v>
      </c>
      <c r="E4" s="4">
        <v>5.0694444444444452E-2</v>
      </c>
      <c r="F4" s="4">
        <v>8.6805555555555566E-2</v>
      </c>
      <c r="G4" s="4">
        <v>0.125</v>
      </c>
      <c r="H4" s="4">
        <v>0.15625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319</v>
      </c>
      <c r="D5" t="s">
        <v>320</v>
      </c>
      <c r="E5" t="s">
        <v>321</v>
      </c>
      <c r="F5" t="s">
        <v>322</v>
      </c>
      <c r="G5" t="s">
        <v>323</v>
      </c>
      <c r="H5" t="s">
        <v>324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/>
      <c r="E6" s="9">
        <v>2</v>
      </c>
      <c r="F6" s="9">
        <v>1</v>
      </c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>
        <v>2</v>
      </c>
      <c r="E7" s="12"/>
      <c r="F7" s="12"/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>
        <v>2</v>
      </c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1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>
        <v>1</v>
      </c>
      <c r="E13" s="18">
        <v>1</v>
      </c>
      <c r="F13" s="18">
        <v>2</v>
      </c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>
        <v>2</v>
      </c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/>
      <c r="F21" s="9">
        <v>1</v>
      </c>
      <c r="G21" s="9"/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9.5234375" style="30" customWidth="1"/>
    <col min="2" max="1024" width="9.1015625" style="30" customWidth="1"/>
    <col min="1025" max="16384" width="8.83984375" style="29"/>
  </cols>
  <sheetData>
    <row r="1" spans="1:35">
      <c r="A1" s="29" t="s">
        <v>37</v>
      </c>
    </row>
    <row r="2" spans="1:35">
      <c r="A2" s="31" t="s">
        <v>38</v>
      </c>
    </row>
    <row r="3" spans="1:35">
      <c r="A3" s="32" t="s">
        <v>83</v>
      </c>
    </row>
    <row r="4" spans="1:35" s="33" customFormat="1">
      <c r="A4" s="33" t="s">
        <v>3</v>
      </c>
      <c r="B4" s="34">
        <v>0</v>
      </c>
      <c r="C4" s="34">
        <v>6.2500000000000003E-3</v>
      </c>
      <c r="D4" s="34">
        <v>3.3333333333333333E-2</v>
      </c>
      <c r="E4" s="34">
        <v>6.3194444444444442E-2</v>
      </c>
      <c r="F4" s="34">
        <v>7.9861111111111105E-2</v>
      </c>
      <c r="G4" s="34">
        <v>0.11944444444444444</v>
      </c>
      <c r="H4" s="34">
        <v>0.15972222222222221</v>
      </c>
      <c r="I4" s="34">
        <v>0.19305555555555554</v>
      </c>
      <c r="J4" s="34">
        <v>0.22083333333333335</v>
      </c>
      <c r="K4" s="34">
        <v>0.25</v>
      </c>
      <c r="L4" s="34">
        <v>0.27986111111111112</v>
      </c>
      <c r="M4" s="34">
        <v>0.31319444444444444</v>
      </c>
      <c r="N4" s="34">
        <v>0.32916666666666666</v>
      </c>
      <c r="O4" s="34">
        <v>0.36458333333333331</v>
      </c>
      <c r="P4" s="34">
        <v>0.39791666666666664</v>
      </c>
      <c r="Q4" s="34">
        <v>0.40277777777777779</v>
      </c>
      <c r="R4" s="34">
        <v>0.41736111111111113</v>
      </c>
      <c r="S4" s="34">
        <v>0.42430555555555555</v>
      </c>
      <c r="T4" s="34">
        <v>0.43888888888888888</v>
      </c>
      <c r="U4" s="34">
        <v>0.44722222222222224</v>
      </c>
      <c r="V4" s="34"/>
      <c r="W4" s="34"/>
      <c r="X4" s="34"/>
      <c r="Y4" s="34"/>
      <c r="Z4" s="34"/>
      <c r="AA4" s="36"/>
      <c r="AB4" s="36"/>
      <c r="AC4" s="36"/>
      <c r="AD4" s="36"/>
      <c r="AE4" s="36"/>
      <c r="AF4" s="36"/>
      <c r="AG4" s="36"/>
      <c r="AH4" s="36"/>
      <c r="AI4" s="36"/>
    </row>
    <row r="5" spans="1:35">
      <c r="B5" s="29" t="s">
        <v>4</v>
      </c>
      <c r="C5" s="29" t="s">
        <v>84</v>
      </c>
      <c r="D5" s="29" t="s">
        <v>85</v>
      </c>
      <c r="E5" s="29" t="s">
        <v>86</v>
      </c>
      <c r="F5" s="29" t="s">
        <v>87</v>
      </c>
      <c r="G5" s="29" t="s">
        <v>88</v>
      </c>
      <c r="H5" s="29" t="s">
        <v>89</v>
      </c>
      <c r="I5" s="29" t="s">
        <v>90</v>
      </c>
      <c r="J5" s="29" t="s">
        <v>76</v>
      </c>
      <c r="K5" s="29" t="s">
        <v>16</v>
      </c>
      <c r="L5" s="29" t="s">
        <v>16</v>
      </c>
      <c r="M5" s="29" t="s">
        <v>91</v>
      </c>
      <c r="N5" s="29" t="s">
        <v>92</v>
      </c>
      <c r="O5" s="29" t="s">
        <v>93</v>
      </c>
      <c r="P5" s="29" t="s">
        <v>94</v>
      </c>
      <c r="Q5" s="29" t="s">
        <v>95</v>
      </c>
      <c r="R5" s="29" t="s">
        <v>52</v>
      </c>
      <c r="S5" s="29" t="s">
        <v>96</v>
      </c>
      <c r="T5" s="29" t="s">
        <v>97</v>
      </c>
      <c r="U5" s="29" t="s">
        <v>98</v>
      </c>
      <c r="AA5" s="37"/>
      <c r="AB5" s="37"/>
      <c r="AC5" s="37"/>
      <c r="AD5" s="37"/>
      <c r="AE5" s="37"/>
      <c r="AF5" s="37"/>
      <c r="AH5" s="37"/>
      <c r="AI5" s="37"/>
    </row>
    <row r="6" spans="1:35" ht="15.3">
      <c r="A6" s="38" t="s">
        <v>23</v>
      </c>
      <c r="B6" s="88"/>
      <c r="C6" s="88">
        <v>2</v>
      </c>
      <c r="D6" s="88">
        <v>2</v>
      </c>
      <c r="E6" s="88">
        <v>1</v>
      </c>
      <c r="F6" s="88"/>
      <c r="G6" s="88"/>
      <c r="H6" s="88"/>
      <c r="I6" s="88">
        <v>1</v>
      </c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38" t="s">
        <v>23</v>
      </c>
      <c r="AA6" s="39"/>
      <c r="AB6" s="39"/>
      <c r="AC6" s="39"/>
      <c r="AD6" s="39"/>
      <c r="AE6" s="39"/>
      <c r="AF6" s="39"/>
      <c r="AG6" s="39"/>
      <c r="AH6" s="39"/>
      <c r="AI6" s="39"/>
    </row>
    <row r="7" spans="1:35" ht="15.3">
      <c r="A7" s="40" t="s">
        <v>24</v>
      </c>
      <c r="B7" s="52"/>
      <c r="C7" s="52"/>
      <c r="D7" s="52"/>
      <c r="E7" s="52"/>
      <c r="F7" s="52">
        <v>1</v>
      </c>
      <c r="G7" s="52"/>
      <c r="H7" s="52">
        <v>2</v>
      </c>
      <c r="I7" s="52"/>
      <c r="J7" s="52"/>
      <c r="K7" s="52">
        <v>1</v>
      </c>
      <c r="L7" s="52">
        <v>1</v>
      </c>
      <c r="M7" s="52">
        <v>1</v>
      </c>
      <c r="N7" s="52">
        <v>1</v>
      </c>
      <c r="O7" s="52">
        <v>1</v>
      </c>
      <c r="P7" s="52"/>
      <c r="Q7" s="52"/>
      <c r="R7" s="52"/>
      <c r="S7" s="52"/>
      <c r="T7" s="52"/>
      <c r="U7" s="52"/>
      <c r="V7" s="52"/>
      <c r="W7" s="52"/>
      <c r="X7" s="52"/>
      <c r="Y7" s="52"/>
      <c r="Z7" s="40" t="s">
        <v>24</v>
      </c>
      <c r="AA7" s="41"/>
      <c r="AB7" s="41"/>
      <c r="AC7" s="41"/>
      <c r="AD7" s="41"/>
      <c r="AE7" s="41"/>
      <c r="AF7" s="41"/>
      <c r="AG7" s="41"/>
      <c r="AH7" s="41"/>
      <c r="AI7" s="41"/>
    </row>
    <row r="8" spans="1:35" s="42" customFormat="1" ht="15.3">
      <c r="A8" s="38" t="s">
        <v>25</v>
      </c>
      <c r="B8" s="88"/>
      <c r="C8" s="88">
        <v>2</v>
      </c>
      <c r="D8" s="88">
        <v>2</v>
      </c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38" t="s">
        <v>25</v>
      </c>
      <c r="AA8" s="39"/>
      <c r="AB8" s="39"/>
      <c r="AC8" s="39"/>
      <c r="AD8" s="39"/>
      <c r="AE8" s="39"/>
      <c r="AF8" s="39"/>
      <c r="AG8" s="39"/>
      <c r="AH8" s="39"/>
      <c r="AI8" s="39"/>
    </row>
    <row r="9" spans="1:35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>
        <v>1</v>
      </c>
      <c r="M9" s="52"/>
      <c r="N9" s="52">
        <v>1</v>
      </c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40" t="s">
        <v>26</v>
      </c>
      <c r="AA9" s="41"/>
      <c r="AB9" s="41"/>
      <c r="AC9" s="41"/>
      <c r="AD9" s="41"/>
      <c r="AE9" s="41"/>
      <c r="AF9" s="41"/>
      <c r="AG9" s="41"/>
      <c r="AH9" s="41"/>
      <c r="AI9" s="41"/>
    </row>
    <row r="10" spans="1:35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38" t="s">
        <v>99</v>
      </c>
      <c r="AA10" s="39"/>
      <c r="AB10" s="39"/>
      <c r="AC10" s="39"/>
      <c r="AD10" s="39"/>
      <c r="AE10" s="39"/>
      <c r="AF10" s="39"/>
      <c r="AG10" s="39"/>
      <c r="AH10" s="39"/>
      <c r="AI10" s="39"/>
    </row>
    <row r="11" spans="1:35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40" t="s">
        <v>100</v>
      </c>
      <c r="AA11" s="41"/>
      <c r="AB11" s="41"/>
      <c r="AC11" s="41"/>
      <c r="AD11" s="41"/>
      <c r="AE11" s="41"/>
      <c r="AF11" s="41"/>
      <c r="AG11" s="41"/>
      <c r="AH11" s="41"/>
      <c r="AI11" s="41"/>
    </row>
    <row r="12" spans="1:35" ht="15.3">
      <c r="A12" s="44" t="s">
        <v>28</v>
      </c>
      <c r="B12" s="53">
        <v>2</v>
      </c>
      <c r="C12" s="53">
        <v>2</v>
      </c>
      <c r="D12" s="53">
        <v>2</v>
      </c>
      <c r="E12" s="100">
        <v>2</v>
      </c>
      <c r="F12" s="100">
        <v>2</v>
      </c>
      <c r="G12" s="100">
        <v>1</v>
      </c>
      <c r="H12" s="100">
        <v>2</v>
      </c>
      <c r="I12" s="100">
        <v>2</v>
      </c>
      <c r="J12" s="100">
        <v>2</v>
      </c>
      <c r="K12" s="100">
        <v>2</v>
      </c>
      <c r="L12" s="100">
        <v>2</v>
      </c>
      <c r="M12" s="100">
        <v>2</v>
      </c>
      <c r="N12" s="100">
        <v>2</v>
      </c>
      <c r="O12" s="100">
        <v>2</v>
      </c>
      <c r="P12" s="100">
        <v>2</v>
      </c>
      <c r="Q12" s="100">
        <v>2</v>
      </c>
      <c r="R12" s="100">
        <v>2</v>
      </c>
      <c r="S12" s="100">
        <v>2</v>
      </c>
      <c r="T12" s="100">
        <v>2</v>
      </c>
      <c r="U12" s="100">
        <v>2</v>
      </c>
      <c r="V12" s="53"/>
      <c r="W12" s="53"/>
      <c r="X12" s="53"/>
      <c r="Y12" s="53"/>
      <c r="Z12" s="43"/>
    </row>
    <row r="13" spans="1:35" s="46" customFormat="1" ht="15.3">
      <c r="A13" s="40" t="s">
        <v>29</v>
      </c>
      <c r="B13" s="54"/>
      <c r="C13" s="54"/>
      <c r="D13" s="54"/>
      <c r="E13" s="54"/>
      <c r="F13" s="54"/>
      <c r="G13" s="54">
        <v>1</v>
      </c>
      <c r="H13" s="54">
        <v>1</v>
      </c>
      <c r="I13" s="54">
        <v>1</v>
      </c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44" t="s">
        <v>101</v>
      </c>
      <c r="AA13" s="45"/>
      <c r="AB13" s="45"/>
      <c r="AC13" s="45"/>
      <c r="AD13" s="45"/>
      <c r="AE13" s="45"/>
      <c r="AF13" s="45"/>
      <c r="AG13" s="45"/>
      <c r="AH13" s="45"/>
      <c r="AI13" s="45"/>
    </row>
    <row r="14" spans="1:35" ht="15.3">
      <c r="A14" s="44" t="s">
        <v>30</v>
      </c>
      <c r="B14" s="52"/>
      <c r="C14" s="52">
        <v>2</v>
      </c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7" t="s">
        <v>102</v>
      </c>
      <c r="AA14" s="41"/>
      <c r="AB14" s="41"/>
      <c r="AC14" s="41"/>
      <c r="AD14" s="41"/>
      <c r="AE14" s="41"/>
      <c r="AF14" s="41"/>
      <c r="AG14" s="41"/>
      <c r="AH14" s="41"/>
      <c r="AI14" s="41"/>
    </row>
    <row r="15" spans="1:35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>
        <v>2</v>
      </c>
      <c r="Q15" s="54">
        <v>2</v>
      </c>
      <c r="R15" s="54">
        <v>2</v>
      </c>
      <c r="S15" s="54">
        <v>2</v>
      </c>
      <c r="T15" s="54">
        <v>2</v>
      </c>
      <c r="U15" s="54">
        <v>1</v>
      </c>
      <c r="V15" s="54"/>
      <c r="W15" s="54"/>
      <c r="X15" s="54"/>
      <c r="Y15" s="54"/>
      <c r="Z15" s="56" t="s">
        <v>102</v>
      </c>
      <c r="AA15" s="45"/>
      <c r="AB15" s="45"/>
      <c r="AC15" s="45"/>
      <c r="AD15" s="45"/>
      <c r="AE15" s="45"/>
      <c r="AF15" s="45"/>
      <c r="AG15" s="45"/>
      <c r="AH15" s="45"/>
      <c r="AI15" s="45"/>
    </row>
    <row r="16" spans="1:35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43"/>
    </row>
    <row r="17" spans="1:35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1</v>
      </c>
      <c r="I17" s="88">
        <v>2</v>
      </c>
      <c r="J17" s="88">
        <v>2</v>
      </c>
      <c r="K17" s="88">
        <v>2</v>
      </c>
      <c r="L17" s="88">
        <v>2</v>
      </c>
      <c r="M17" s="88">
        <v>2</v>
      </c>
      <c r="N17" s="88">
        <v>1</v>
      </c>
      <c r="O17" s="88">
        <v>2</v>
      </c>
      <c r="P17" s="88">
        <v>2</v>
      </c>
      <c r="Q17" s="88">
        <v>2</v>
      </c>
      <c r="R17" s="88">
        <v>2</v>
      </c>
      <c r="S17" s="88">
        <v>2</v>
      </c>
      <c r="T17" s="88">
        <v>2</v>
      </c>
      <c r="U17" s="88">
        <v>1</v>
      </c>
      <c r="V17" s="88"/>
      <c r="W17" s="88"/>
      <c r="X17" s="88"/>
      <c r="Y17" s="88"/>
      <c r="Z17" s="38" t="s">
        <v>103</v>
      </c>
      <c r="AA17" s="39"/>
      <c r="AB17" s="39"/>
      <c r="AC17" s="39"/>
      <c r="AD17" s="39"/>
      <c r="AE17" s="39"/>
      <c r="AF17" s="39"/>
      <c r="AG17" s="39"/>
      <c r="AH17" s="39"/>
      <c r="AI17" s="39"/>
    </row>
    <row r="18" spans="1:35" ht="15.3">
      <c r="A18" s="40" t="s">
        <v>33</v>
      </c>
      <c r="B18" s="52"/>
      <c r="C18" s="52">
        <v>2</v>
      </c>
      <c r="D18" s="52">
        <v>2</v>
      </c>
      <c r="E18" s="52"/>
      <c r="F18" s="52"/>
      <c r="G18" s="52"/>
      <c r="H18" s="52"/>
      <c r="I18" s="52"/>
      <c r="J18" s="52">
        <v>1</v>
      </c>
      <c r="K18" s="52">
        <v>1</v>
      </c>
      <c r="L18" s="52">
        <v>1</v>
      </c>
      <c r="M18" s="52">
        <v>1</v>
      </c>
      <c r="N18" s="52">
        <v>1</v>
      </c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7" t="s">
        <v>102</v>
      </c>
      <c r="AA18" s="41"/>
      <c r="AB18" s="41"/>
      <c r="AC18" s="41"/>
      <c r="AD18" s="41"/>
      <c r="AE18" s="41"/>
      <c r="AF18" s="41"/>
      <c r="AG18" s="41"/>
      <c r="AH18" s="41"/>
      <c r="AI18" s="41"/>
    </row>
    <row r="19" spans="1:35" s="42" customFormat="1" ht="15.3">
      <c r="A19" s="38" t="s">
        <v>34</v>
      </c>
      <c r="B19" s="88"/>
      <c r="C19" s="88">
        <v>1</v>
      </c>
      <c r="D19" s="88">
        <v>1</v>
      </c>
      <c r="E19" s="88"/>
      <c r="F19" s="88">
        <v>2</v>
      </c>
      <c r="G19" s="88">
        <v>1</v>
      </c>
      <c r="H19" s="88">
        <v>2</v>
      </c>
      <c r="I19" s="88">
        <v>2</v>
      </c>
      <c r="J19" s="88">
        <v>1</v>
      </c>
      <c r="K19" s="88">
        <v>2</v>
      </c>
      <c r="L19" s="88"/>
      <c r="M19" s="88"/>
      <c r="N19" s="88">
        <v>2</v>
      </c>
      <c r="O19" s="88">
        <v>2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97" t="s">
        <v>102</v>
      </c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15.3">
      <c r="A20" s="40" t="s">
        <v>35</v>
      </c>
      <c r="B20" s="52"/>
      <c r="C20" s="52"/>
      <c r="D20" s="52"/>
      <c r="E20" s="52">
        <v>1</v>
      </c>
      <c r="F20" s="52">
        <v>2</v>
      </c>
      <c r="G20" s="52"/>
      <c r="H20" s="52">
        <v>2</v>
      </c>
      <c r="I20" s="52">
        <v>1</v>
      </c>
      <c r="J20" s="52"/>
      <c r="K20" s="52">
        <v>2</v>
      </c>
      <c r="L20" s="52">
        <v>2</v>
      </c>
      <c r="M20" s="52"/>
      <c r="N20" s="52">
        <v>2</v>
      </c>
      <c r="O20" s="52">
        <v>2</v>
      </c>
      <c r="P20" s="52">
        <v>1</v>
      </c>
      <c r="Q20" s="52">
        <v>1</v>
      </c>
      <c r="R20" s="52">
        <v>1</v>
      </c>
      <c r="S20" s="52">
        <v>1</v>
      </c>
      <c r="T20" s="52">
        <v>1</v>
      </c>
      <c r="U20" s="52">
        <v>1</v>
      </c>
      <c r="V20" s="52"/>
      <c r="W20" s="52"/>
      <c r="X20" s="52"/>
      <c r="Y20" s="52"/>
      <c r="Z20" s="57" t="s">
        <v>102</v>
      </c>
      <c r="AA20" s="41"/>
      <c r="AB20" s="41"/>
      <c r="AC20" s="41"/>
      <c r="AD20" s="41"/>
      <c r="AE20" s="41"/>
      <c r="AF20" s="41"/>
      <c r="AG20" s="41"/>
      <c r="AH20" s="41"/>
      <c r="AI20" s="41"/>
    </row>
    <row r="21" spans="1:35" s="42" customFormat="1" ht="15.3">
      <c r="A21" s="38" t="s">
        <v>36</v>
      </c>
      <c r="B21" s="88">
        <v>1</v>
      </c>
      <c r="C21" s="88"/>
      <c r="D21" s="88"/>
      <c r="E21" s="88">
        <v>1</v>
      </c>
      <c r="F21" s="88"/>
      <c r="G21" s="88">
        <v>1</v>
      </c>
      <c r="H21" s="88">
        <v>1</v>
      </c>
      <c r="I21" s="88"/>
      <c r="J21" s="88"/>
      <c r="K21" s="88"/>
      <c r="L21" s="88"/>
      <c r="M21" s="88"/>
      <c r="N21" s="88"/>
      <c r="O21" s="88"/>
      <c r="P21" s="88">
        <v>2</v>
      </c>
      <c r="Q21" s="88">
        <v>2</v>
      </c>
      <c r="R21" s="88">
        <v>2</v>
      </c>
      <c r="S21" s="88">
        <v>2</v>
      </c>
      <c r="T21" s="88">
        <v>2</v>
      </c>
      <c r="U21" s="88">
        <v>2</v>
      </c>
      <c r="V21" s="88"/>
      <c r="W21" s="88"/>
      <c r="X21" s="88"/>
      <c r="Y21" s="88"/>
      <c r="Z21" s="97" t="s">
        <v>102</v>
      </c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7" t="s">
        <v>102</v>
      </c>
      <c r="AA22" s="41"/>
      <c r="AB22" s="41"/>
      <c r="AC22" s="41"/>
      <c r="AD22" s="41"/>
      <c r="AE22" s="41"/>
      <c r="AF22" s="41"/>
      <c r="AG22" s="41"/>
      <c r="AH22" s="41"/>
      <c r="AI22" s="41"/>
    </row>
    <row r="23" spans="1:35" ht="15.3">
      <c r="A23" s="4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43"/>
    </row>
    <row r="24" spans="1:35" s="46" customFormat="1" ht="15.3">
      <c r="A24" s="4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44" t="s">
        <v>104</v>
      </c>
      <c r="AA24" s="45"/>
      <c r="AB24" s="45"/>
      <c r="AC24" s="45"/>
      <c r="AD24" s="45"/>
      <c r="AE24" s="45"/>
      <c r="AF24" s="45"/>
      <c r="AG24" s="45"/>
      <c r="AH24" s="45"/>
      <c r="AI24" s="45"/>
    </row>
    <row r="25" spans="1:35" ht="15.3">
      <c r="A25" s="40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40" t="s">
        <v>105</v>
      </c>
      <c r="AA25" s="41"/>
      <c r="AB25" s="41"/>
      <c r="AC25" s="41"/>
      <c r="AD25" s="41"/>
      <c r="AE25" s="41"/>
      <c r="AF25" s="41"/>
      <c r="AG25" s="41"/>
      <c r="AH25" s="41"/>
      <c r="AI25" s="41"/>
    </row>
    <row r="26" spans="1:35" s="46" customFormat="1" ht="15.3">
      <c r="A26" s="4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44" t="s">
        <v>106</v>
      </c>
      <c r="AA26" s="45"/>
      <c r="AB26" s="45"/>
      <c r="AC26" s="45"/>
      <c r="AD26" s="45"/>
      <c r="AE26" s="45"/>
      <c r="AF26" s="45"/>
      <c r="AG26" s="45"/>
      <c r="AH26" s="45"/>
      <c r="AI26" s="45"/>
    </row>
    <row r="27" spans="1:35" ht="15.3">
      <c r="A27" s="40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40" t="s">
        <v>107</v>
      </c>
      <c r="AA27" s="41"/>
      <c r="AB27" s="41"/>
      <c r="AC27" s="41"/>
      <c r="AD27" s="41"/>
      <c r="AE27" s="41"/>
      <c r="AF27" s="41"/>
      <c r="AG27" s="41"/>
      <c r="AH27" s="41"/>
      <c r="AI27" s="41"/>
    </row>
    <row r="28" spans="1:35" s="46" customFormat="1" ht="15.3">
      <c r="A28" s="55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6" t="s">
        <v>102</v>
      </c>
      <c r="AA28" s="45"/>
      <c r="AB28" s="45"/>
      <c r="AC28" s="45"/>
      <c r="AD28" s="45"/>
      <c r="AE28" s="45"/>
      <c r="AF28" s="45"/>
      <c r="AG28" s="45"/>
      <c r="AH28" s="45"/>
      <c r="AI28" s="45"/>
    </row>
    <row r="29" spans="1:35" s="33" customFormat="1" ht="15.3">
      <c r="A29" s="51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7" t="s">
        <v>102</v>
      </c>
      <c r="AA29" s="41"/>
      <c r="AB29" s="41"/>
      <c r="AC29" s="41"/>
      <c r="AD29" s="41"/>
      <c r="AE29" s="41"/>
      <c r="AF29" s="41"/>
      <c r="AG29" s="41"/>
      <c r="AH29" s="41"/>
      <c r="AI29" s="41"/>
    </row>
    <row r="30" spans="1:35" ht="15.3">
      <c r="A30" s="4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43"/>
    </row>
    <row r="31" spans="1:35" s="42" customFormat="1" ht="15.3">
      <c r="A31" s="3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38" t="s">
        <v>108</v>
      </c>
      <c r="AA31" s="39"/>
      <c r="AB31" s="39"/>
      <c r="AC31" s="39"/>
      <c r="AD31" s="39"/>
      <c r="AE31" s="39"/>
      <c r="AF31" s="39"/>
      <c r="AG31" s="39"/>
      <c r="AH31" s="39"/>
      <c r="AI31" s="39"/>
    </row>
    <row r="32" spans="1:35" ht="15.3">
      <c r="A32" s="51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7" t="s">
        <v>102</v>
      </c>
      <c r="AA32" s="41"/>
      <c r="AB32" s="41"/>
      <c r="AC32" s="41"/>
      <c r="AD32" s="41"/>
      <c r="AE32" s="41"/>
      <c r="AF32" s="41"/>
      <c r="AG32" s="41"/>
      <c r="AH32" s="41"/>
      <c r="AI32" s="41"/>
    </row>
    <row r="33" spans="1:35" s="42" customFormat="1" ht="15.3">
      <c r="A33" s="3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38" t="s">
        <v>109</v>
      </c>
      <c r="AA33" s="39"/>
      <c r="AB33" s="39"/>
      <c r="AC33" s="39"/>
      <c r="AD33" s="39"/>
      <c r="AE33" s="39"/>
      <c r="AF33" s="39"/>
      <c r="AG33" s="39"/>
      <c r="AH33" s="39"/>
      <c r="AI33" s="39"/>
    </row>
    <row r="34" spans="1:35" s="33" customFormat="1" ht="15.3">
      <c r="A34" s="40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40" t="s">
        <v>110</v>
      </c>
      <c r="AA34" s="41"/>
      <c r="AB34" s="41"/>
      <c r="AC34" s="41"/>
      <c r="AD34" s="41"/>
      <c r="AE34" s="41"/>
      <c r="AF34" s="41"/>
      <c r="AG34" s="41"/>
      <c r="AH34" s="41"/>
      <c r="AI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2" width="9.1015625" style="30" customWidth="1"/>
    <col min="3" max="3" width="10.1015625" style="30" customWidth="1"/>
    <col min="4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248</v>
      </c>
    </row>
    <row r="3" spans="1:27">
      <c r="A3" s="32" t="s">
        <v>318</v>
      </c>
    </row>
    <row r="4" spans="1:27" s="33" customFormat="1">
      <c r="A4" s="33" t="s">
        <v>3</v>
      </c>
      <c r="B4" s="34">
        <v>0</v>
      </c>
      <c r="C4" s="34">
        <v>6.2500000000000003E-3</v>
      </c>
      <c r="D4" s="34">
        <v>2.7083333333333334E-2</v>
      </c>
      <c r="E4" s="34">
        <v>5.0694444444444445E-2</v>
      </c>
      <c r="F4" s="34">
        <v>8.6805555555555552E-2</v>
      </c>
      <c r="G4" s="34">
        <v>0.125</v>
      </c>
      <c r="H4" s="34">
        <v>0.15625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319</v>
      </c>
      <c r="D5" s="29" t="s">
        <v>320</v>
      </c>
      <c r="E5" s="29" t="s">
        <v>321</v>
      </c>
      <c r="F5" s="29" t="s">
        <v>322</v>
      </c>
      <c r="G5" s="29" t="s">
        <v>323</v>
      </c>
      <c r="H5" s="29" t="s">
        <v>324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>
        <v>1</v>
      </c>
      <c r="F6" s="88"/>
      <c r="G6" s="88">
        <v>1</v>
      </c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>
        <v>1</v>
      </c>
      <c r="D7" s="52">
        <v>1</v>
      </c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>
        <v>1</v>
      </c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>
        <v>1</v>
      </c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/>
      <c r="C17" s="88">
        <v>1</v>
      </c>
      <c r="D17" s="88">
        <v>2</v>
      </c>
      <c r="E17" s="88"/>
      <c r="F17" s="88">
        <v>1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/>
      <c r="E19" s="88">
        <v>1</v>
      </c>
      <c r="F19" s="88"/>
      <c r="G19" s="88">
        <v>1</v>
      </c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>
        <v>1</v>
      </c>
      <c r="E20" s="52"/>
      <c r="F20" s="52">
        <v>1</v>
      </c>
      <c r="G20" s="52"/>
      <c r="H20" s="52">
        <v>1</v>
      </c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>
        <v>2</v>
      </c>
      <c r="G21" s="88"/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" width="7.734375" style="59" customWidth="1"/>
    <col min="3" max="3" width="8.62890625" style="59" customWidth="1"/>
    <col min="4" max="26" width="7.734375" style="59" customWidth="1"/>
    <col min="27" max="16384" width="15.1015625" style="59"/>
  </cols>
  <sheetData>
    <row r="1" spans="1:26" ht="14.4">
      <c r="A1" s="58" t="s">
        <v>0</v>
      </c>
      <c r="C1" s="58"/>
    </row>
    <row r="2" spans="1:26" ht="14.4">
      <c r="A2" s="60" t="s">
        <v>248</v>
      </c>
      <c r="C2" s="58"/>
    </row>
    <row r="3" spans="1:26" ht="14.4">
      <c r="A3" s="61" t="str">
        <f>HYPERLINK("https://archive.org/details/KbndNews02-07-11","https://archive.org/details/KbndNews02-07-11")</f>
        <v>https://archive.org/details/KbndNews02-07-11</v>
      </c>
      <c r="C3" s="58"/>
    </row>
    <row r="4" spans="1:26" ht="14.4">
      <c r="A4" s="62" t="s">
        <v>3</v>
      </c>
      <c r="B4" s="63">
        <v>0</v>
      </c>
      <c r="C4" s="63">
        <v>6.2499999999999995E-3</v>
      </c>
      <c r="D4" s="63">
        <v>2.7083333333333334E-2</v>
      </c>
      <c r="E4" s="63">
        <v>5.0694444444444452E-2</v>
      </c>
      <c r="F4" s="63">
        <v>8.6805555555555566E-2</v>
      </c>
      <c r="G4" s="63">
        <v>0.125</v>
      </c>
      <c r="H4" s="63">
        <v>0.15625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319</v>
      </c>
      <c r="D5" s="58" t="s">
        <v>320</v>
      </c>
      <c r="E5" s="58" t="s">
        <v>321</v>
      </c>
      <c r="F5" s="58" t="s">
        <v>322</v>
      </c>
      <c r="G5" s="58" t="s">
        <v>323</v>
      </c>
      <c r="H5" s="58" t="s">
        <v>324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/>
      <c r="E6" s="68">
        <v>2</v>
      </c>
      <c r="F6" s="68">
        <v>2</v>
      </c>
      <c r="G6" s="68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1">
        <v>2</v>
      </c>
      <c r="E7" s="70"/>
      <c r="F7" s="70"/>
      <c r="G7" s="71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R12" s="73"/>
    </row>
    <row r="13" spans="1:26" ht="15.75" customHeight="1">
      <c r="A13" s="69" t="s">
        <v>29</v>
      </c>
      <c r="B13" s="75"/>
      <c r="C13" s="75"/>
      <c r="D13" s="76">
        <v>2</v>
      </c>
      <c r="E13" s="76">
        <v>2</v>
      </c>
      <c r="F13" s="76">
        <v>2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/>
      <c r="F17" s="67"/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1</v>
      </c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/>
      <c r="D19" s="68">
        <v>2</v>
      </c>
      <c r="E19" s="68">
        <v>2</v>
      </c>
      <c r="F19" s="68">
        <v>2</v>
      </c>
      <c r="G19" s="68">
        <v>2</v>
      </c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0"/>
      <c r="F20" s="70"/>
      <c r="G20" s="70"/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7"/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C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C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  <c r="C35" s="58"/>
    </row>
    <row r="36" spans="1:26" ht="14.4">
      <c r="A36" s="58"/>
      <c r="C36" s="58"/>
    </row>
    <row r="37" spans="1:26" ht="14.4">
      <c r="A37" s="58"/>
      <c r="C37" s="58"/>
    </row>
    <row r="38" spans="1:26" ht="14.4">
      <c r="A38" s="58"/>
      <c r="C38" s="58"/>
    </row>
    <row r="39" spans="1:26" ht="14.4">
      <c r="A39" s="58"/>
      <c r="C39" s="58"/>
    </row>
    <row r="40" spans="1:26" ht="14.4">
      <c r="A40" s="58"/>
      <c r="C40" s="58"/>
    </row>
    <row r="41" spans="1:26" ht="14.4">
      <c r="A41" s="58"/>
      <c r="C41" s="58"/>
    </row>
    <row r="42" spans="1:26" ht="14.4">
      <c r="A42" s="58"/>
      <c r="C42" s="58"/>
    </row>
    <row r="43" spans="1:26" ht="14.4">
      <c r="A43" s="58"/>
      <c r="C43" s="58"/>
    </row>
    <row r="44" spans="1:26" ht="14.4">
      <c r="A44" s="58"/>
      <c r="C44" s="58"/>
    </row>
    <row r="45" spans="1:26" ht="14.4">
      <c r="A45" s="58"/>
      <c r="C45" s="58"/>
    </row>
    <row r="46" spans="1:26" ht="14.4">
      <c r="A46" s="58"/>
      <c r="C46" s="58"/>
    </row>
    <row r="47" spans="1:26" ht="14.4">
      <c r="A47" s="58"/>
      <c r="C47" s="58"/>
    </row>
    <row r="48" spans="1:26" ht="14.4">
      <c r="A48" s="58"/>
      <c r="C48" s="58"/>
    </row>
    <row r="49" spans="1:3" ht="14.4">
      <c r="A49" s="58"/>
      <c r="C49" s="58"/>
    </row>
    <row r="50" spans="1:3" ht="14.4">
      <c r="A50" s="58"/>
      <c r="C50" s="58"/>
    </row>
    <row r="51" spans="1:3" ht="14.4">
      <c r="A51" s="58"/>
      <c r="C51" s="58"/>
    </row>
    <row r="52" spans="1:3" ht="14.4">
      <c r="A52" s="58"/>
      <c r="C52" s="58"/>
    </row>
    <row r="53" spans="1:3" ht="14.4">
      <c r="A53" s="58"/>
      <c r="C53" s="58"/>
    </row>
    <row r="54" spans="1:3" ht="14.4">
      <c r="A54" s="58"/>
      <c r="C54" s="58"/>
    </row>
    <row r="55" spans="1:3" ht="14.4">
      <c r="A55" s="58"/>
      <c r="C55" s="58"/>
    </row>
    <row r="56" spans="1:3" ht="14.4">
      <c r="A56" s="58"/>
      <c r="C56" s="58"/>
    </row>
    <row r="57" spans="1:3" ht="14.4">
      <c r="A57" s="58"/>
      <c r="C57" s="58"/>
    </row>
    <row r="58" spans="1:3" ht="14.4">
      <c r="A58" s="58"/>
      <c r="C58" s="58"/>
    </row>
    <row r="59" spans="1:3" ht="14.4">
      <c r="A59" s="58"/>
      <c r="C59" s="58"/>
    </row>
    <row r="60" spans="1:3" ht="14.4">
      <c r="A60" s="58"/>
      <c r="C60" s="58"/>
    </row>
    <row r="61" spans="1:3" ht="14.4">
      <c r="A61" s="58"/>
      <c r="C61" s="58"/>
    </row>
    <row r="62" spans="1:3" ht="14.4">
      <c r="A62" s="58"/>
      <c r="C62" s="58"/>
    </row>
    <row r="63" spans="1:3" ht="14.4">
      <c r="A63" s="58"/>
      <c r="C63" s="58"/>
    </row>
    <row r="64" spans="1:3" ht="14.4">
      <c r="A64" s="58"/>
      <c r="C64" s="58"/>
    </row>
    <row r="65" spans="1:3" ht="14.4">
      <c r="A65" s="58"/>
      <c r="C65" s="58"/>
    </row>
    <row r="66" spans="1:3" ht="14.4">
      <c r="A66" s="58"/>
      <c r="C66" s="58"/>
    </row>
    <row r="67" spans="1:3" ht="14.4">
      <c r="A67" s="58"/>
      <c r="C67" s="58"/>
    </row>
    <row r="68" spans="1:3" ht="14.4">
      <c r="A68" s="58"/>
      <c r="C68" s="58"/>
    </row>
    <row r="69" spans="1:3" ht="14.4">
      <c r="A69" s="58"/>
      <c r="C69" s="58"/>
    </row>
    <row r="70" spans="1:3" ht="14.4">
      <c r="A70" s="58"/>
      <c r="C70" s="58"/>
    </row>
    <row r="71" spans="1:3" ht="14.4">
      <c r="A71" s="58"/>
      <c r="C71" s="58"/>
    </row>
    <row r="72" spans="1:3" ht="14.4">
      <c r="A72" s="58"/>
      <c r="C72" s="58"/>
    </row>
    <row r="73" spans="1:3" ht="14.4">
      <c r="A73" s="58"/>
      <c r="C73" s="58"/>
    </row>
    <row r="74" spans="1:3" ht="14.4">
      <c r="A74" s="58"/>
      <c r="C74" s="58"/>
    </row>
    <row r="75" spans="1:3" ht="14.4">
      <c r="A75" s="58"/>
      <c r="C75" s="58"/>
    </row>
    <row r="76" spans="1:3" ht="14.4">
      <c r="A76" s="58"/>
      <c r="C76" s="58"/>
    </row>
    <row r="77" spans="1:3" ht="14.4">
      <c r="A77" s="58"/>
      <c r="C77" s="58"/>
    </row>
    <row r="78" spans="1:3" ht="14.4">
      <c r="A78" s="58"/>
      <c r="C78" s="58"/>
    </row>
    <row r="79" spans="1:3" ht="14.4">
      <c r="A79" s="58"/>
      <c r="C79" s="58"/>
    </row>
    <row r="80" spans="1:3" ht="14.4">
      <c r="A80" s="58"/>
      <c r="C80" s="58"/>
    </row>
    <row r="81" spans="1:3" ht="14.4">
      <c r="A81" s="58"/>
      <c r="C81" s="58"/>
    </row>
    <row r="82" spans="1:3" ht="14.4">
      <c r="A82" s="58"/>
      <c r="C82" s="58"/>
    </row>
    <row r="83" spans="1:3" ht="14.4">
      <c r="A83" s="58"/>
      <c r="C83" s="58"/>
    </row>
    <row r="84" spans="1:3" ht="14.4">
      <c r="A84" s="58"/>
      <c r="C84" s="58"/>
    </row>
    <row r="85" spans="1:3" ht="14.4">
      <c r="A85" s="58"/>
      <c r="C85" s="58"/>
    </row>
    <row r="86" spans="1:3" ht="14.4">
      <c r="A86" s="58"/>
      <c r="C86" s="58"/>
    </row>
    <row r="87" spans="1:3" ht="14.4">
      <c r="A87" s="58"/>
      <c r="C87" s="58"/>
    </row>
    <row r="88" spans="1:3" ht="14.4">
      <c r="A88" s="58"/>
      <c r="C88" s="58"/>
    </row>
    <row r="89" spans="1:3" ht="14.4">
      <c r="A89" s="58"/>
      <c r="C89" s="58"/>
    </row>
    <row r="90" spans="1:3" ht="14.4">
      <c r="A90" s="58"/>
      <c r="C90" s="58"/>
    </row>
    <row r="91" spans="1:3" ht="14.4">
      <c r="A91" s="58"/>
      <c r="C91" s="58"/>
    </row>
    <row r="92" spans="1:3" ht="14.4">
      <c r="A92" s="58"/>
      <c r="C92" s="58"/>
    </row>
    <row r="93" spans="1:3" ht="14.4">
      <c r="A93" s="58"/>
      <c r="C93" s="58"/>
    </row>
    <row r="94" spans="1:3" ht="14.4">
      <c r="A94" s="58"/>
      <c r="C94" s="58"/>
    </row>
    <row r="95" spans="1:3" ht="14.4">
      <c r="A95" s="58"/>
      <c r="C95" s="58"/>
    </row>
    <row r="96" spans="1:3" ht="14.4">
      <c r="A96" s="58"/>
      <c r="C96" s="58"/>
    </row>
    <row r="97" spans="1:3" ht="14.4">
      <c r="A97" s="58"/>
      <c r="C97" s="58"/>
    </row>
    <row r="98" spans="1:3" ht="14.4">
      <c r="A98" s="58"/>
      <c r="C98" s="58"/>
    </row>
    <row r="99" spans="1:3" ht="14.4">
      <c r="A99" s="58"/>
      <c r="C99" s="58"/>
    </row>
    <row r="100" spans="1:3" ht="14.4">
      <c r="A100" s="58"/>
      <c r="C100" s="58"/>
    </row>
    <row r="101" spans="1:3" ht="14.4">
      <c r="A101" s="58"/>
      <c r="C101" s="58"/>
    </row>
    <row r="102" spans="1:3" ht="14.4">
      <c r="A102" s="58"/>
      <c r="C102" s="58"/>
    </row>
    <row r="103" spans="1:3" ht="14.4">
      <c r="A103" s="58"/>
      <c r="C103" s="58"/>
    </row>
    <row r="104" spans="1:3" ht="14.4">
      <c r="A104" s="58"/>
      <c r="C104" s="58"/>
    </row>
    <row r="105" spans="1:3" ht="14.4">
      <c r="A105" s="58"/>
      <c r="C105" s="58"/>
    </row>
    <row r="106" spans="1:3" ht="14.4">
      <c r="A106" s="58"/>
      <c r="C106" s="58"/>
    </row>
    <row r="107" spans="1:3" ht="14.4">
      <c r="A107" s="58"/>
      <c r="C107" s="58"/>
    </row>
    <row r="108" spans="1:3" ht="14.4">
      <c r="A108" s="58"/>
      <c r="C108" s="58"/>
    </row>
    <row r="109" spans="1:3" ht="14.4">
      <c r="A109" s="58"/>
      <c r="C109" s="58"/>
    </row>
    <row r="110" spans="1:3" ht="14.4">
      <c r="A110" s="58"/>
      <c r="C110" s="58"/>
    </row>
    <row r="111" spans="1:3" ht="14.4">
      <c r="A111" s="58"/>
      <c r="C111" s="58"/>
    </row>
    <row r="112" spans="1:3" ht="14.4">
      <c r="A112" s="58"/>
      <c r="C112" s="58"/>
    </row>
    <row r="113" spans="1:3" ht="14.4">
      <c r="A113" s="58"/>
      <c r="C113" s="58"/>
    </row>
    <row r="114" spans="1:3" ht="14.4">
      <c r="A114" s="58"/>
      <c r="C114" s="58"/>
    </row>
    <row r="115" spans="1:3" ht="14.4">
      <c r="A115" s="58"/>
      <c r="C115" s="58"/>
    </row>
    <row r="116" spans="1:3" ht="14.4">
      <c r="A116" s="58"/>
      <c r="C116" s="58"/>
    </row>
    <row r="117" spans="1:3" ht="14.4">
      <c r="A117" s="58"/>
      <c r="C117" s="58"/>
    </row>
    <row r="118" spans="1:3" ht="14.4">
      <c r="A118" s="58"/>
      <c r="C118" s="58"/>
    </row>
    <row r="119" spans="1:3" ht="14.4">
      <c r="A119" s="58"/>
      <c r="C119" s="58"/>
    </row>
    <row r="120" spans="1:3" ht="14.4">
      <c r="A120" s="58"/>
      <c r="C120" s="58"/>
    </row>
    <row r="121" spans="1:3" ht="14.4">
      <c r="A121" s="58"/>
      <c r="C121" s="58"/>
    </row>
    <row r="122" spans="1:3" ht="14.4">
      <c r="A122" s="58"/>
      <c r="C122" s="58"/>
    </row>
    <row r="123" spans="1:3" ht="14.4">
      <c r="A123" s="58"/>
      <c r="C123" s="58"/>
    </row>
    <row r="124" spans="1:3" ht="14.4">
      <c r="A124" s="58"/>
      <c r="C124" s="58"/>
    </row>
    <row r="125" spans="1:3" ht="14.4">
      <c r="A125" s="58"/>
      <c r="C125" s="58"/>
    </row>
    <row r="126" spans="1:3" ht="14.4">
      <c r="A126" s="58"/>
      <c r="C126" s="58"/>
    </row>
    <row r="127" spans="1:3" ht="14.4">
      <c r="A127" s="58"/>
      <c r="C127" s="58"/>
    </row>
    <row r="128" spans="1:3" ht="14.4">
      <c r="A128" s="58"/>
      <c r="C128" s="58"/>
    </row>
    <row r="129" spans="1:3" ht="14.4">
      <c r="A129" s="58"/>
      <c r="C129" s="58"/>
    </row>
    <row r="130" spans="1:3" ht="14.4">
      <c r="A130" s="58"/>
      <c r="C130" s="58"/>
    </row>
    <row r="131" spans="1:3" ht="14.4">
      <c r="A131" s="58"/>
      <c r="C131" s="58"/>
    </row>
    <row r="132" spans="1:3" ht="14.4">
      <c r="A132" s="58"/>
      <c r="C132" s="58"/>
    </row>
    <row r="133" spans="1:3" ht="14.4">
      <c r="A133" s="58"/>
      <c r="C133" s="58"/>
    </row>
    <row r="134" spans="1:3" ht="14.4">
      <c r="A134" s="58"/>
      <c r="C134" s="58"/>
    </row>
    <row r="135" spans="1:3" ht="14.4">
      <c r="A135" s="58"/>
      <c r="C135" s="58"/>
    </row>
    <row r="136" spans="1:3" ht="14.4">
      <c r="A136" s="58"/>
      <c r="C136" s="58"/>
    </row>
    <row r="137" spans="1:3" ht="14.4">
      <c r="A137" s="58"/>
      <c r="C137" s="58"/>
    </row>
    <row r="138" spans="1:3" ht="14.4">
      <c r="A138" s="58"/>
      <c r="C138" s="58"/>
    </row>
    <row r="139" spans="1:3" ht="14.4">
      <c r="A139" s="58"/>
      <c r="C139" s="58"/>
    </row>
    <row r="140" spans="1:3" ht="14.4">
      <c r="A140" s="58"/>
      <c r="C140" s="58"/>
    </row>
    <row r="141" spans="1:3" ht="14.4">
      <c r="A141" s="58"/>
      <c r="C141" s="58"/>
    </row>
    <row r="142" spans="1:3" ht="14.4">
      <c r="A142" s="58"/>
      <c r="C142" s="58"/>
    </row>
    <row r="143" spans="1:3" ht="14.4">
      <c r="A143" s="58"/>
      <c r="C143" s="58"/>
    </row>
    <row r="144" spans="1:3" ht="14.4">
      <c r="A144" s="58"/>
      <c r="C144" s="58"/>
    </row>
    <row r="145" spans="1:3" ht="14.4">
      <c r="A145" s="58"/>
      <c r="C145" s="58"/>
    </row>
    <row r="146" spans="1:3" ht="14.4">
      <c r="A146" s="58"/>
      <c r="C146" s="58"/>
    </row>
    <row r="147" spans="1:3" ht="14.4">
      <c r="A147" s="58"/>
      <c r="C147" s="58"/>
    </row>
    <row r="148" spans="1:3" ht="14.4">
      <c r="A148" s="58"/>
      <c r="C148" s="58"/>
    </row>
    <row r="149" spans="1:3" ht="14.4">
      <c r="A149" s="58"/>
      <c r="C149" s="58"/>
    </row>
    <row r="150" spans="1:3" ht="14.4">
      <c r="A150" s="58"/>
      <c r="C150" s="58"/>
    </row>
    <row r="151" spans="1:3" ht="14.4">
      <c r="A151" s="58"/>
      <c r="C151" s="58"/>
    </row>
    <row r="152" spans="1:3" ht="14.4">
      <c r="A152" s="58"/>
      <c r="C152" s="58"/>
    </row>
    <row r="153" spans="1:3" ht="14.4">
      <c r="A153" s="58"/>
      <c r="C153" s="58"/>
    </row>
    <row r="154" spans="1:3" ht="14.4">
      <c r="A154" s="58"/>
      <c r="C154" s="58"/>
    </row>
    <row r="155" spans="1:3" ht="14.4">
      <c r="A155" s="58"/>
      <c r="C155" s="58"/>
    </row>
    <row r="156" spans="1:3" ht="14.4">
      <c r="A156" s="58"/>
      <c r="C156" s="58"/>
    </row>
    <row r="157" spans="1:3" ht="14.4">
      <c r="A157" s="58"/>
      <c r="C157" s="58"/>
    </row>
    <row r="158" spans="1:3" ht="14.4">
      <c r="A158" s="58"/>
      <c r="C158" s="58"/>
    </row>
    <row r="159" spans="1:3" ht="14.4">
      <c r="A159" s="58"/>
      <c r="C159" s="58"/>
    </row>
    <row r="160" spans="1:3" ht="14.4">
      <c r="A160" s="58"/>
      <c r="C160" s="58"/>
    </row>
    <row r="161" spans="1:3" ht="14.4">
      <c r="A161" s="58"/>
      <c r="C161" s="58"/>
    </row>
    <row r="162" spans="1:3" ht="14.4">
      <c r="A162" s="58"/>
      <c r="C162" s="58"/>
    </row>
    <row r="163" spans="1:3" ht="14.4">
      <c r="A163" s="58"/>
      <c r="C163" s="58"/>
    </row>
    <row r="164" spans="1:3" ht="14.4">
      <c r="A164" s="58"/>
      <c r="C164" s="58"/>
    </row>
    <row r="165" spans="1:3" ht="14.4">
      <c r="A165" s="58"/>
      <c r="C165" s="58"/>
    </row>
    <row r="166" spans="1:3" ht="14.4">
      <c r="A166" s="58"/>
      <c r="C166" s="58"/>
    </row>
    <row r="167" spans="1:3" ht="14.4">
      <c r="A167" s="58"/>
      <c r="C167" s="58"/>
    </row>
    <row r="168" spans="1:3" ht="14.4">
      <c r="A168" s="58"/>
      <c r="C168" s="58"/>
    </row>
    <row r="169" spans="1:3" ht="14.4">
      <c r="A169" s="58"/>
      <c r="C169" s="58"/>
    </row>
    <row r="170" spans="1:3" ht="14.4">
      <c r="A170" s="58"/>
      <c r="C170" s="58"/>
    </row>
    <row r="171" spans="1:3" ht="14.4">
      <c r="A171" s="58"/>
      <c r="C171" s="58"/>
    </row>
    <row r="172" spans="1:3" ht="14.4">
      <c r="A172" s="58"/>
      <c r="C172" s="58"/>
    </row>
    <row r="173" spans="1:3" ht="14.4">
      <c r="A173" s="58"/>
      <c r="C173" s="58"/>
    </row>
    <row r="174" spans="1:3" ht="14.4">
      <c r="A174" s="58"/>
      <c r="C174" s="58"/>
    </row>
    <row r="175" spans="1:3" ht="14.4">
      <c r="A175" s="58"/>
      <c r="C175" s="58"/>
    </row>
    <row r="176" spans="1:3" ht="14.4">
      <c r="A176" s="58"/>
      <c r="C176" s="58"/>
    </row>
    <row r="177" spans="1:3" ht="14.4">
      <c r="A177" s="58"/>
      <c r="C177" s="58"/>
    </row>
    <row r="178" spans="1:3" ht="14.4">
      <c r="A178" s="58"/>
      <c r="C178" s="58"/>
    </row>
    <row r="179" spans="1:3" ht="14.4">
      <c r="A179" s="58"/>
      <c r="C179" s="58"/>
    </row>
    <row r="180" spans="1:3" ht="14.4">
      <c r="A180" s="58"/>
      <c r="C180" s="58"/>
    </row>
    <row r="181" spans="1:3" ht="14.4">
      <c r="A181" s="58"/>
      <c r="C181" s="58"/>
    </row>
    <row r="182" spans="1:3" ht="14.4">
      <c r="A182" s="58"/>
      <c r="C182" s="58"/>
    </row>
    <row r="183" spans="1:3" ht="14.4">
      <c r="A183" s="58"/>
      <c r="C183" s="58"/>
    </row>
    <row r="184" spans="1:3" ht="14.4">
      <c r="A184" s="58"/>
      <c r="C184" s="58"/>
    </row>
    <row r="185" spans="1:3" ht="14.4">
      <c r="A185" s="58"/>
      <c r="C185" s="58"/>
    </row>
    <row r="186" spans="1:3" ht="14.4">
      <c r="A186" s="58"/>
      <c r="C186" s="58"/>
    </row>
    <row r="187" spans="1:3" ht="14.4">
      <c r="A187" s="58"/>
      <c r="C187" s="58"/>
    </row>
    <row r="188" spans="1:3" ht="14.4">
      <c r="A188" s="58"/>
      <c r="C188" s="58"/>
    </row>
    <row r="189" spans="1:3" ht="14.4">
      <c r="A189" s="58"/>
      <c r="C189" s="58"/>
    </row>
    <row r="190" spans="1:3" ht="14.4">
      <c r="A190" s="58"/>
      <c r="C190" s="58"/>
    </row>
    <row r="191" spans="1:3" ht="14.4">
      <c r="A191" s="58"/>
      <c r="C191" s="58"/>
    </row>
    <row r="192" spans="1:3" ht="14.4">
      <c r="A192" s="58"/>
      <c r="C192" s="58"/>
    </row>
    <row r="193" spans="1:3" ht="14.4">
      <c r="A193" s="58"/>
      <c r="C193" s="58"/>
    </row>
    <row r="194" spans="1:3" ht="14.4">
      <c r="A194" s="58"/>
      <c r="C194" s="58"/>
    </row>
    <row r="195" spans="1:3" ht="14.4">
      <c r="A195" s="58"/>
      <c r="C195" s="58"/>
    </row>
    <row r="196" spans="1:3" ht="14.4">
      <c r="A196" s="58"/>
      <c r="C196" s="58"/>
    </row>
    <row r="197" spans="1:3" ht="14.4">
      <c r="A197" s="58"/>
      <c r="C197" s="58"/>
    </row>
    <row r="198" spans="1:3" ht="14.4">
      <c r="A198" s="58"/>
      <c r="C198" s="58"/>
    </row>
    <row r="199" spans="1:3" ht="14.4">
      <c r="A199" s="58"/>
      <c r="C199" s="58"/>
    </row>
    <row r="200" spans="1:3" ht="14.4">
      <c r="A200" s="58"/>
      <c r="C200" s="58"/>
    </row>
    <row r="201" spans="1:3" ht="14.4">
      <c r="A201" s="58"/>
      <c r="C201" s="58"/>
    </row>
    <row r="202" spans="1:3" ht="14.4">
      <c r="A202" s="58"/>
      <c r="C202" s="58"/>
    </row>
    <row r="203" spans="1:3" ht="14.4">
      <c r="A203" s="58"/>
      <c r="C203" s="58"/>
    </row>
    <row r="204" spans="1:3" ht="14.4">
      <c r="A204" s="58"/>
      <c r="C204" s="58"/>
    </row>
    <row r="205" spans="1:3" ht="14.4">
      <c r="A205" s="58"/>
      <c r="C205" s="58"/>
    </row>
    <row r="206" spans="1:3" ht="14.4">
      <c r="A206" s="58"/>
      <c r="C206" s="58"/>
    </row>
    <row r="207" spans="1:3" ht="14.4">
      <c r="A207" s="58"/>
      <c r="C207" s="58"/>
    </row>
    <row r="208" spans="1:3" ht="14.4">
      <c r="A208" s="58"/>
      <c r="C208" s="58"/>
    </row>
    <row r="209" spans="1:3" ht="14.4">
      <c r="A209" s="58"/>
      <c r="C209" s="58"/>
    </row>
    <row r="210" spans="1:3" ht="14.4">
      <c r="A210" s="58"/>
      <c r="C210" s="58"/>
    </row>
    <row r="211" spans="1:3" ht="14.4">
      <c r="A211" s="58"/>
      <c r="C211" s="58"/>
    </row>
    <row r="212" spans="1:3" ht="14.4">
      <c r="A212" s="58"/>
      <c r="C212" s="58"/>
    </row>
    <row r="213" spans="1:3" ht="14.4">
      <c r="A213" s="58"/>
      <c r="C213" s="58"/>
    </row>
    <row r="214" spans="1:3" ht="14.4">
      <c r="A214" s="58"/>
      <c r="C214" s="58"/>
    </row>
    <row r="215" spans="1:3" ht="14.4">
      <c r="A215" s="58"/>
      <c r="C215" s="58"/>
    </row>
    <row r="216" spans="1:3" ht="14.4">
      <c r="A216" s="58"/>
      <c r="C216" s="58"/>
    </row>
    <row r="217" spans="1:3" ht="14.4">
      <c r="A217" s="58"/>
      <c r="C217" s="58"/>
    </row>
    <row r="218" spans="1:3" ht="14.4">
      <c r="A218" s="58"/>
      <c r="C218" s="58"/>
    </row>
    <row r="219" spans="1:3" ht="14.4">
      <c r="A219" s="58"/>
      <c r="C219" s="58"/>
    </row>
    <row r="220" spans="1:3" ht="14.4">
      <c r="A220" s="58"/>
      <c r="C220" s="58"/>
    </row>
    <row r="221" spans="1:3" ht="14.4">
      <c r="A221" s="58"/>
      <c r="C221" s="58"/>
    </row>
    <row r="222" spans="1:3" ht="14.4">
      <c r="A222" s="58"/>
      <c r="C222" s="58"/>
    </row>
    <row r="223" spans="1:3" ht="14.4">
      <c r="A223" s="58"/>
      <c r="C223" s="58"/>
    </row>
    <row r="224" spans="1:3" ht="14.4">
      <c r="A224" s="58"/>
      <c r="C224" s="58"/>
    </row>
    <row r="225" spans="1:3" ht="14.4">
      <c r="A225" s="58"/>
      <c r="C225" s="58"/>
    </row>
    <row r="226" spans="1:3" ht="14.4">
      <c r="A226" s="58"/>
      <c r="C226" s="58"/>
    </row>
    <row r="227" spans="1:3" ht="14.4">
      <c r="A227" s="58"/>
      <c r="C227" s="58"/>
    </row>
    <row r="228" spans="1:3" ht="14.4">
      <c r="A228" s="58"/>
      <c r="C228" s="58"/>
    </row>
    <row r="229" spans="1:3" ht="14.4">
      <c r="A229" s="58"/>
      <c r="C229" s="58"/>
    </row>
    <row r="230" spans="1:3" ht="14.4">
      <c r="A230" s="58"/>
      <c r="C230" s="58"/>
    </row>
    <row r="231" spans="1:3" ht="14.4">
      <c r="A231" s="58"/>
      <c r="C231" s="58"/>
    </row>
    <row r="232" spans="1:3" ht="14.4">
      <c r="A232" s="58"/>
      <c r="C232" s="58"/>
    </row>
    <row r="233" spans="1:3" ht="14.4">
      <c r="A233" s="58"/>
      <c r="C233" s="58"/>
    </row>
    <row r="234" spans="1:3" ht="14.4">
      <c r="A234" s="58"/>
      <c r="C234" s="58"/>
    </row>
    <row r="235" spans="1:3" ht="14.4">
      <c r="A235" s="58"/>
      <c r="C235" s="58"/>
    </row>
    <row r="236" spans="1:3" ht="14.4">
      <c r="A236" s="58"/>
      <c r="C236" s="58"/>
    </row>
    <row r="237" spans="1:3" ht="14.4">
      <c r="A237" s="58"/>
      <c r="C237" s="58"/>
    </row>
    <row r="238" spans="1:3" ht="14.4">
      <c r="A238" s="58"/>
      <c r="C238" s="58"/>
    </row>
    <row r="239" spans="1:3" ht="14.4">
      <c r="A239" s="58"/>
      <c r="C239" s="58"/>
    </row>
    <row r="240" spans="1:3" ht="14.4">
      <c r="A240" s="58"/>
      <c r="C240" s="58"/>
    </row>
    <row r="241" spans="1:3" ht="14.4">
      <c r="A241" s="58"/>
      <c r="C241" s="58"/>
    </row>
    <row r="242" spans="1:3" ht="14.4">
      <c r="A242" s="58"/>
      <c r="C242" s="58"/>
    </row>
    <row r="243" spans="1:3" ht="14.4">
      <c r="A243" s="58"/>
      <c r="C243" s="58"/>
    </row>
    <row r="244" spans="1:3" ht="14.4">
      <c r="A244" s="58"/>
      <c r="C244" s="58"/>
    </row>
    <row r="245" spans="1:3" ht="14.4">
      <c r="A245" s="58"/>
      <c r="C245" s="58"/>
    </row>
    <row r="246" spans="1:3" ht="14.4">
      <c r="A246" s="58"/>
      <c r="C246" s="58"/>
    </row>
    <row r="247" spans="1:3" ht="14.4">
      <c r="A247" s="58"/>
      <c r="C247" s="58"/>
    </row>
    <row r="248" spans="1:3" ht="14.4">
      <c r="A248" s="58"/>
      <c r="C248" s="58"/>
    </row>
    <row r="249" spans="1:3" ht="14.4">
      <c r="A249" s="58"/>
      <c r="C249" s="58"/>
    </row>
    <row r="250" spans="1:3" ht="14.4">
      <c r="A250" s="58"/>
      <c r="C250" s="58"/>
    </row>
    <row r="251" spans="1:3" ht="14.4">
      <c r="A251" s="58"/>
      <c r="C251" s="58"/>
    </row>
    <row r="252" spans="1:3" ht="14.4">
      <c r="A252" s="58"/>
      <c r="C252" s="58"/>
    </row>
    <row r="253" spans="1:3" ht="14.4">
      <c r="A253" s="58"/>
      <c r="C253" s="58"/>
    </row>
    <row r="254" spans="1:3" ht="14.4">
      <c r="A254" s="58"/>
      <c r="C254" s="58"/>
    </row>
    <row r="255" spans="1:3" ht="14.4">
      <c r="A255" s="58"/>
      <c r="C255" s="58"/>
    </row>
    <row r="256" spans="1:3" ht="14.4">
      <c r="A256" s="58"/>
      <c r="C256" s="58"/>
    </row>
    <row r="257" spans="1:3" ht="14.4">
      <c r="A257" s="58"/>
      <c r="C257" s="58"/>
    </row>
    <row r="258" spans="1:3" ht="14.4">
      <c r="A258" s="58"/>
      <c r="C258" s="58"/>
    </row>
    <row r="259" spans="1:3" ht="14.4">
      <c r="A259" s="58"/>
      <c r="C259" s="58"/>
    </row>
    <row r="260" spans="1:3" ht="14.4">
      <c r="A260" s="58"/>
      <c r="C260" s="58"/>
    </row>
    <row r="261" spans="1:3" ht="14.4">
      <c r="A261" s="58"/>
      <c r="C261" s="58"/>
    </row>
    <row r="262" spans="1:3" ht="14.4">
      <c r="A262" s="58"/>
      <c r="C262" s="58"/>
    </row>
    <row r="263" spans="1:3" ht="14.4">
      <c r="A263" s="58"/>
      <c r="C263" s="58"/>
    </row>
    <row r="264" spans="1:3" ht="14.4">
      <c r="A264" s="58"/>
      <c r="C264" s="58"/>
    </row>
    <row r="265" spans="1:3" ht="14.4">
      <c r="A265" s="58"/>
      <c r="C265" s="58"/>
    </row>
    <row r="266" spans="1:3" ht="14.4">
      <c r="A266" s="58"/>
      <c r="C266" s="58"/>
    </row>
    <row r="267" spans="1:3" ht="14.4">
      <c r="A267" s="58"/>
      <c r="C267" s="58"/>
    </row>
    <row r="268" spans="1:3" ht="14.4">
      <c r="A268" s="58"/>
      <c r="C268" s="58"/>
    </row>
    <row r="269" spans="1:3" ht="14.4">
      <c r="A269" s="58"/>
      <c r="C269" s="58"/>
    </row>
    <row r="270" spans="1:3" ht="14.4">
      <c r="A270" s="58"/>
      <c r="C270" s="58"/>
    </row>
    <row r="271" spans="1:3" ht="14.4">
      <c r="A271" s="58"/>
      <c r="C271" s="58"/>
    </row>
    <row r="272" spans="1:3" ht="14.4">
      <c r="A272" s="58"/>
      <c r="C272" s="58"/>
    </row>
    <row r="273" spans="1:3" ht="14.4">
      <c r="A273" s="58"/>
      <c r="C273" s="58"/>
    </row>
    <row r="274" spans="1:3" ht="14.4">
      <c r="A274" s="58"/>
      <c r="C274" s="58"/>
    </row>
    <row r="275" spans="1:3" ht="14.4">
      <c r="A275" s="58"/>
      <c r="C275" s="58"/>
    </row>
    <row r="276" spans="1:3" ht="14.4">
      <c r="A276" s="58"/>
      <c r="C276" s="58"/>
    </row>
    <row r="277" spans="1:3" ht="14.4">
      <c r="A277" s="58"/>
      <c r="C277" s="58"/>
    </row>
    <row r="278" spans="1:3" ht="14.4">
      <c r="A278" s="58"/>
      <c r="C278" s="58"/>
    </row>
    <row r="279" spans="1:3" ht="14.4">
      <c r="A279" s="58"/>
      <c r="C279" s="58"/>
    </row>
    <row r="280" spans="1:3" ht="14.4">
      <c r="A280" s="58"/>
      <c r="C280" s="58"/>
    </row>
    <row r="281" spans="1:3" ht="14.4">
      <c r="A281" s="58"/>
      <c r="C281" s="58"/>
    </row>
    <row r="282" spans="1:3" ht="14.4">
      <c r="A282" s="58"/>
      <c r="C282" s="58"/>
    </row>
    <row r="283" spans="1:3" ht="14.4">
      <c r="A283" s="58"/>
      <c r="C283" s="58"/>
    </row>
    <row r="284" spans="1:3" ht="14.4">
      <c r="A284" s="58"/>
      <c r="C284" s="58"/>
    </row>
    <row r="285" spans="1:3" ht="14.4">
      <c r="A285" s="58"/>
      <c r="C285" s="58"/>
    </row>
    <row r="286" spans="1:3" ht="14.4">
      <c r="A286" s="58"/>
      <c r="C286" s="58"/>
    </row>
    <row r="287" spans="1:3" ht="14.4">
      <c r="A287" s="58"/>
      <c r="C287" s="58"/>
    </row>
    <row r="288" spans="1:3" ht="14.4">
      <c r="A288" s="58"/>
      <c r="C288" s="58"/>
    </row>
    <row r="289" spans="1:3" ht="14.4">
      <c r="A289" s="58"/>
      <c r="C289" s="58"/>
    </row>
    <row r="290" spans="1:3" ht="14.4">
      <c r="A290" s="58"/>
      <c r="C290" s="58"/>
    </row>
    <row r="291" spans="1:3" ht="14.4">
      <c r="A291" s="58"/>
      <c r="C291" s="58"/>
    </row>
    <row r="292" spans="1:3" ht="14.4">
      <c r="A292" s="58"/>
      <c r="C292" s="58"/>
    </row>
    <row r="293" spans="1:3" ht="14.4">
      <c r="A293" s="58"/>
      <c r="C293" s="58"/>
    </row>
    <row r="294" spans="1:3" ht="14.4">
      <c r="A294" s="58"/>
      <c r="C294" s="58"/>
    </row>
    <row r="295" spans="1:3" ht="14.4">
      <c r="A295" s="58"/>
      <c r="C295" s="58"/>
    </row>
    <row r="296" spans="1:3" ht="14.4">
      <c r="A296" s="58"/>
      <c r="C296" s="58"/>
    </row>
    <row r="297" spans="1:3" ht="14.4">
      <c r="A297" s="58"/>
      <c r="C297" s="58"/>
    </row>
    <row r="298" spans="1:3" ht="14.4">
      <c r="A298" s="58"/>
      <c r="C298" s="58"/>
    </row>
    <row r="299" spans="1:3" ht="14.4">
      <c r="A299" s="58"/>
      <c r="C299" s="58"/>
    </row>
    <row r="300" spans="1:3" ht="14.4">
      <c r="A300" s="58"/>
      <c r="C300" s="58"/>
    </row>
    <row r="301" spans="1:3" ht="14.4">
      <c r="A301" s="58"/>
      <c r="C301" s="58"/>
    </row>
    <row r="302" spans="1:3" ht="14.4">
      <c r="A302" s="58"/>
      <c r="C302" s="58"/>
    </row>
    <row r="303" spans="1:3" ht="14.4">
      <c r="A303" s="58"/>
      <c r="C303" s="58"/>
    </row>
    <row r="304" spans="1:3" ht="14.4">
      <c r="A304" s="58"/>
      <c r="C304" s="58"/>
    </row>
    <row r="305" spans="1:3" ht="14.4">
      <c r="A305" s="58"/>
      <c r="C305" s="58"/>
    </row>
    <row r="306" spans="1:3" ht="14.4">
      <c r="A306" s="58"/>
      <c r="C306" s="58"/>
    </row>
    <row r="307" spans="1:3" ht="14.4">
      <c r="A307" s="58"/>
      <c r="C307" s="58"/>
    </row>
    <row r="308" spans="1:3" ht="14.4">
      <c r="A308" s="58"/>
      <c r="C308" s="58"/>
    </row>
    <row r="309" spans="1:3" ht="14.4">
      <c r="A309" s="58"/>
      <c r="C309" s="58"/>
    </row>
    <row r="310" spans="1:3" ht="14.4">
      <c r="A310" s="58"/>
      <c r="C310" s="58"/>
    </row>
    <row r="311" spans="1:3" ht="14.4">
      <c r="A311" s="58"/>
      <c r="C311" s="58"/>
    </row>
    <row r="312" spans="1:3" ht="14.4">
      <c r="A312" s="58"/>
      <c r="C312" s="58"/>
    </row>
    <row r="313" spans="1:3" ht="14.4">
      <c r="A313" s="58"/>
      <c r="C313" s="58"/>
    </row>
    <row r="314" spans="1:3" ht="14.4">
      <c r="A314" s="58"/>
      <c r="C314" s="58"/>
    </row>
    <row r="315" spans="1:3" ht="14.4">
      <c r="A315" s="58"/>
      <c r="C315" s="58"/>
    </row>
    <row r="316" spans="1:3" ht="14.4">
      <c r="A316" s="58"/>
      <c r="C316" s="58"/>
    </row>
    <row r="317" spans="1:3" ht="14.4">
      <c r="A317" s="58"/>
      <c r="C317" s="58"/>
    </row>
    <row r="318" spans="1:3" ht="14.4">
      <c r="A318" s="58"/>
      <c r="C318" s="58"/>
    </row>
    <row r="319" spans="1:3" ht="14.4">
      <c r="A319" s="58"/>
      <c r="C319" s="58"/>
    </row>
    <row r="320" spans="1:3" ht="14.4">
      <c r="A320" s="58"/>
      <c r="C320" s="58"/>
    </row>
    <row r="321" spans="1:3" ht="14.4">
      <c r="A321" s="58"/>
      <c r="C321" s="58"/>
    </row>
    <row r="322" spans="1:3" ht="14.4">
      <c r="A322" s="58"/>
      <c r="C322" s="58"/>
    </row>
    <row r="323" spans="1:3" ht="14.4">
      <c r="A323" s="58"/>
      <c r="C323" s="58"/>
    </row>
    <row r="324" spans="1:3" ht="14.4">
      <c r="A324" s="58"/>
      <c r="C324" s="58"/>
    </row>
    <row r="325" spans="1:3" ht="14.4">
      <c r="A325" s="58"/>
      <c r="C325" s="58"/>
    </row>
    <row r="326" spans="1:3" ht="14.4">
      <c r="A326" s="58"/>
      <c r="C326" s="58"/>
    </row>
    <row r="327" spans="1:3" ht="14.4">
      <c r="A327" s="58"/>
      <c r="C327" s="58"/>
    </row>
    <row r="328" spans="1:3" ht="14.4">
      <c r="A328" s="58"/>
      <c r="C328" s="58"/>
    </row>
    <row r="329" spans="1:3" ht="14.4">
      <c r="A329" s="58"/>
      <c r="C329" s="58"/>
    </row>
    <row r="330" spans="1:3" ht="14.4">
      <c r="A330" s="58"/>
      <c r="C330" s="58"/>
    </row>
    <row r="331" spans="1:3" ht="14.4">
      <c r="A331" s="58"/>
      <c r="C331" s="58"/>
    </row>
    <row r="332" spans="1:3" ht="14.4">
      <c r="A332" s="58"/>
      <c r="C332" s="58"/>
    </row>
    <row r="333" spans="1:3" ht="14.4">
      <c r="A333" s="58"/>
      <c r="C333" s="58"/>
    </row>
    <row r="334" spans="1:3" ht="14.4">
      <c r="A334" s="58"/>
      <c r="C334" s="58"/>
    </row>
    <row r="335" spans="1:3" ht="14.4">
      <c r="A335" s="58"/>
      <c r="C335" s="58"/>
    </row>
    <row r="336" spans="1:3" ht="14.4">
      <c r="A336" s="58"/>
      <c r="C336" s="58"/>
    </row>
    <row r="337" spans="1:3" ht="14.4">
      <c r="A337" s="58"/>
      <c r="C337" s="58"/>
    </row>
    <row r="338" spans="1:3" ht="14.4">
      <c r="A338" s="58"/>
      <c r="C338" s="58"/>
    </row>
    <row r="339" spans="1:3" ht="14.4">
      <c r="A339" s="58"/>
      <c r="C339" s="58"/>
    </row>
    <row r="340" spans="1:3" ht="14.4">
      <c r="A340" s="58"/>
      <c r="C340" s="58"/>
    </row>
    <row r="341" spans="1:3" ht="14.4">
      <c r="A341" s="58"/>
      <c r="C341" s="58"/>
    </row>
    <row r="342" spans="1:3" ht="14.4">
      <c r="A342" s="58"/>
      <c r="C342" s="58"/>
    </row>
    <row r="343" spans="1:3" ht="14.4">
      <c r="A343" s="58"/>
      <c r="C343" s="58"/>
    </row>
    <row r="344" spans="1:3" ht="14.4">
      <c r="A344" s="58"/>
      <c r="C344" s="58"/>
    </row>
    <row r="345" spans="1:3" ht="14.4">
      <c r="A345" s="58"/>
      <c r="C345" s="58"/>
    </row>
    <row r="346" spans="1:3" ht="14.4">
      <c r="A346" s="58"/>
      <c r="C346" s="58"/>
    </row>
    <row r="347" spans="1:3" ht="14.4">
      <c r="A347" s="58"/>
      <c r="C347" s="58"/>
    </row>
    <row r="348" spans="1:3" ht="14.4">
      <c r="A348" s="58"/>
      <c r="C348" s="58"/>
    </row>
    <row r="349" spans="1:3" ht="14.4">
      <c r="A349" s="58"/>
      <c r="C349" s="58"/>
    </row>
    <row r="350" spans="1:3" ht="14.4">
      <c r="A350" s="58"/>
      <c r="C350" s="58"/>
    </row>
    <row r="351" spans="1:3" ht="14.4">
      <c r="A351" s="58"/>
      <c r="C351" s="58"/>
    </row>
    <row r="352" spans="1:3" ht="14.4">
      <c r="A352" s="58"/>
      <c r="C352" s="58"/>
    </row>
    <row r="353" spans="1:3" ht="14.4">
      <c r="A353" s="58"/>
      <c r="C353" s="58"/>
    </row>
    <row r="354" spans="1:3" ht="14.4">
      <c r="A354" s="58"/>
      <c r="C354" s="58"/>
    </row>
    <row r="355" spans="1:3" ht="14.4">
      <c r="A355" s="58"/>
      <c r="C355" s="58"/>
    </row>
    <row r="356" spans="1:3" ht="14.4">
      <c r="A356" s="58"/>
      <c r="C356" s="58"/>
    </row>
    <row r="357" spans="1:3" ht="14.4">
      <c r="A357" s="58"/>
      <c r="C357" s="58"/>
    </row>
    <row r="358" spans="1:3" ht="14.4">
      <c r="A358" s="58"/>
      <c r="C358" s="58"/>
    </row>
    <row r="359" spans="1:3" ht="14.4">
      <c r="A359" s="58"/>
      <c r="C359" s="58"/>
    </row>
    <row r="360" spans="1:3" ht="14.4">
      <c r="A360" s="58"/>
      <c r="C360" s="58"/>
    </row>
    <row r="361" spans="1:3" ht="14.4">
      <c r="A361" s="58"/>
      <c r="C361" s="58"/>
    </row>
    <row r="362" spans="1:3" ht="14.4">
      <c r="A362" s="58"/>
      <c r="C362" s="58"/>
    </row>
    <row r="363" spans="1:3" ht="14.4">
      <c r="A363" s="58"/>
      <c r="C363" s="58"/>
    </row>
    <row r="364" spans="1:3" ht="14.4">
      <c r="A364" s="58"/>
      <c r="C364" s="58"/>
    </row>
    <row r="365" spans="1:3" ht="14.4">
      <c r="A365" s="58"/>
      <c r="C365" s="58"/>
    </row>
    <row r="366" spans="1:3" ht="14.4">
      <c r="A366" s="58"/>
      <c r="C366" s="58"/>
    </row>
    <row r="367" spans="1:3" ht="14.4">
      <c r="A367" s="58"/>
      <c r="C367" s="58"/>
    </row>
    <row r="368" spans="1:3" ht="14.4">
      <c r="A368" s="58"/>
      <c r="C368" s="58"/>
    </row>
    <row r="369" spans="1:3" ht="14.4">
      <c r="A369" s="58"/>
      <c r="C369" s="58"/>
    </row>
    <row r="370" spans="1:3" ht="14.4">
      <c r="A370" s="58"/>
      <c r="C370" s="58"/>
    </row>
    <row r="371" spans="1:3" ht="14.4">
      <c r="A371" s="58"/>
      <c r="C371" s="58"/>
    </row>
    <row r="372" spans="1:3" ht="14.4">
      <c r="A372" s="58"/>
      <c r="C372" s="58"/>
    </row>
    <row r="373" spans="1:3" ht="14.4">
      <c r="A373" s="58"/>
      <c r="C373" s="58"/>
    </row>
    <row r="374" spans="1:3" ht="14.4">
      <c r="A374" s="58"/>
      <c r="C374" s="58"/>
    </row>
    <row r="375" spans="1:3" ht="14.4">
      <c r="A375" s="58"/>
      <c r="C375" s="58"/>
    </row>
    <row r="376" spans="1:3" ht="14.4">
      <c r="A376" s="58"/>
      <c r="C376" s="58"/>
    </row>
    <row r="377" spans="1:3" ht="14.4">
      <c r="A377" s="58"/>
      <c r="C377" s="58"/>
    </row>
    <row r="378" spans="1:3" ht="14.4">
      <c r="A378" s="58"/>
      <c r="C378" s="58"/>
    </row>
    <row r="379" spans="1:3" ht="14.4">
      <c r="A379" s="58"/>
      <c r="C379" s="58"/>
    </row>
    <row r="380" spans="1:3" ht="14.4">
      <c r="A380" s="58"/>
      <c r="C380" s="58"/>
    </row>
    <row r="381" spans="1:3" ht="14.4">
      <c r="A381" s="58"/>
      <c r="C381" s="58"/>
    </row>
    <row r="382" spans="1:3" ht="14.4">
      <c r="A382" s="58"/>
      <c r="C382" s="58"/>
    </row>
    <row r="383" spans="1:3" ht="14.4">
      <c r="A383" s="58"/>
      <c r="C383" s="58"/>
    </row>
    <row r="384" spans="1:3" ht="14.4">
      <c r="A384" s="58"/>
      <c r="C384" s="58"/>
    </row>
    <row r="385" spans="1:3" ht="14.4">
      <c r="A385" s="58"/>
      <c r="C385" s="58"/>
    </row>
    <row r="386" spans="1:3" ht="14.4">
      <c r="A386" s="58"/>
      <c r="C386" s="58"/>
    </row>
    <row r="387" spans="1:3" ht="14.4">
      <c r="A387" s="58"/>
      <c r="C387" s="58"/>
    </row>
    <row r="388" spans="1:3" ht="14.4">
      <c r="A388" s="58"/>
      <c r="C388" s="58"/>
    </row>
    <row r="389" spans="1:3" ht="14.4">
      <c r="A389" s="58"/>
      <c r="C389" s="58"/>
    </row>
    <row r="390" spans="1:3" ht="14.4">
      <c r="A390" s="58"/>
      <c r="C390" s="58"/>
    </row>
    <row r="391" spans="1:3" ht="14.4">
      <c r="A391" s="58"/>
      <c r="C391" s="58"/>
    </row>
    <row r="392" spans="1:3" ht="14.4">
      <c r="A392" s="58"/>
      <c r="C392" s="58"/>
    </row>
    <row r="393" spans="1:3" ht="14.4">
      <c r="A393" s="58"/>
      <c r="C393" s="58"/>
    </row>
    <row r="394" spans="1:3" ht="14.4">
      <c r="A394" s="58"/>
      <c r="C394" s="58"/>
    </row>
    <row r="395" spans="1:3" ht="14.4">
      <c r="A395" s="58"/>
      <c r="C395" s="58"/>
    </row>
    <row r="396" spans="1:3" ht="14.4">
      <c r="A396" s="58"/>
      <c r="C396" s="58"/>
    </row>
    <row r="397" spans="1:3" ht="14.4">
      <c r="A397" s="58"/>
      <c r="C397" s="58"/>
    </row>
    <row r="398" spans="1:3" ht="14.4">
      <c r="A398" s="58"/>
      <c r="C398" s="58"/>
    </row>
    <row r="399" spans="1:3" ht="14.4">
      <c r="A399" s="58"/>
      <c r="C399" s="58"/>
    </row>
    <row r="400" spans="1:3" ht="14.4">
      <c r="A400" s="58"/>
      <c r="C400" s="58"/>
    </row>
    <row r="401" spans="1:3" ht="14.4">
      <c r="A401" s="58"/>
      <c r="C401" s="58"/>
    </row>
    <row r="402" spans="1:3" ht="14.4">
      <c r="A402" s="58"/>
      <c r="C402" s="58"/>
    </row>
    <row r="403" spans="1:3" ht="14.4">
      <c r="A403" s="58"/>
      <c r="C403" s="58"/>
    </row>
    <row r="404" spans="1:3" ht="14.4">
      <c r="A404" s="58"/>
      <c r="C404" s="58"/>
    </row>
    <row r="405" spans="1:3" ht="14.4">
      <c r="A405" s="58"/>
      <c r="C405" s="58"/>
    </row>
    <row r="406" spans="1:3" ht="14.4">
      <c r="A406" s="58"/>
      <c r="C406" s="58"/>
    </row>
    <row r="407" spans="1:3" ht="14.4">
      <c r="A407" s="58"/>
      <c r="C407" s="58"/>
    </row>
    <row r="408" spans="1:3" ht="14.4">
      <c r="A408" s="58"/>
      <c r="C408" s="58"/>
    </row>
    <row r="409" spans="1:3" ht="14.4">
      <c r="A409" s="58"/>
      <c r="C409" s="58"/>
    </row>
    <row r="410" spans="1:3" ht="14.4">
      <c r="A410" s="58"/>
      <c r="C410" s="58"/>
    </row>
    <row r="411" spans="1:3" ht="14.4">
      <c r="A411" s="58"/>
      <c r="C411" s="58"/>
    </row>
    <row r="412" spans="1:3" ht="14.4">
      <c r="A412" s="58"/>
      <c r="C412" s="58"/>
    </row>
    <row r="413" spans="1:3" ht="14.4">
      <c r="A413" s="58"/>
      <c r="C413" s="58"/>
    </row>
    <row r="414" spans="1:3" ht="14.4">
      <c r="A414" s="58"/>
      <c r="C414" s="58"/>
    </row>
    <row r="415" spans="1:3" ht="14.4">
      <c r="A415" s="58"/>
      <c r="C415" s="58"/>
    </row>
    <row r="416" spans="1:3" ht="14.4">
      <c r="A416" s="58"/>
      <c r="C416" s="58"/>
    </row>
    <row r="417" spans="1:3" ht="14.4">
      <c r="A417" s="58"/>
      <c r="C417" s="58"/>
    </row>
    <row r="418" spans="1:3" ht="14.4">
      <c r="A418" s="58"/>
      <c r="C418" s="58"/>
    </row>
    <row r="419" spans="1:3" ht="14.4">
      <c r="A419" s="58"/>
      <c r="C419" s="58"/>
    </row>
    <row r="420" spans="1:3" ht="14.4">
      <c r="A420" s="58"/>
      <c r="C420" s="58"/>
    </row>
    <row r="421" spans="1:3" ht="14.4">
      <c r="A421" s="58"/>
      <c r="C421" s="58"/>
    </row>
    <row r="422" spans="1:3" ht="14.4">
      <c r="A422" s="58"/>
      <c r="C422" s="58"/>
    </row>
    <row r="423" spans="1:3" ht="14.4">
      <c r="A423" s="58"/>
      <c r="C423" s="58"/>
    </row>
    <row r="424" spans="1:3" ht="14.4">
      <c r="A424" s="58"/>
      <c r="C424" s="58"/>
    </row>
    <row r="425" spans="1:3" ht="14.4">
      <c r="A425" s="58"/>
      <c r="C425" s="58"/>
    </row>
    <row r="426" spans="1:3" ht="14.4">
      <c r="A426" s="58"/>
      <c r="C426" s="58"/>
    </row>
    <row r="427" spans="1:3" ht="14.4">
      <c r="A427" s="58"/>
      <c r="C427" s="58"/>
    </row>
    <row r="428" spans="1:3" ht="14.4">
      <c r="A428" s="58"/>
      <c r="C428" s="58"/>
    </row>
    <row r="429" spans="1:3" ht="14.4">
      <c r="A429" s="58"/>
      <c r="C429" s="58"/>
    </row>
    <row r="430" spans="1:3" ht="14.4">
      <c r="A430" s="58"/>
      <c r="C430" s="58"/>
    </row>
    <row r="431" spans="1:3" ht="14.4">
      <c r="A431" s="58"/>
      <c r="C431" s="58"/>
    </row>
    <row r="432" spans="1:3" ht="14.4">
      <c r="A432" s="58"/>
      <c r="C432" s="58"/>
    </row>
    <row r="433" spans="1:3" ht="14.4">
      <c r="A433" s="58"/>
      <c r="C433" s="58"/>
    </row>
    <row r="434" spans="1:3" ht="14.4">
      <c r="A434" s="58"/>
      <c r="C434" s="58"/>
    </row>
    <row r="435" spans="1:3" ht="14.4">
      <c r="A435" s="58"/>
      <c r="C435" s="58"/>
    </row>
    <row r="436" spans="1:3" ht="14.4">
      <c r="A436" s="58"/>
      <c r="C436" s="58"/>
    </row>
    <row r="437" spans="1:3" ht="14.4">
      <c r="A437" s="58"/>
      <c r="C437" s="58"/>
    </row>
    <row r="438" spans="1:3" ht="14.4">
      <c r="A438" s="58"/>
      <c r="C438" s="58"/>
    </row>
    <row r="439" spans="1:3" ht="14.4">
      <c r="A439" s="58"/>
      <c r="C439" s="58"/>
    </row>
    <row r="440" spans="1:3" ht="14.4">
      <c r="A440" s="58"/>
      <c r="C440" s="58"/>
    </row>
    <row r="441" spans="1:3" ht="14.4">
      <c r="A441" s="58"/>
      <c r="C441" s="58"/>
    </row>
    <row r="442" spans="1:3" ht="14.4">
      <c r="A442" s="58"/>
      <c r="C442" s="58"/>
    </row>
    <row r="443" spans="1:3" ht="14.4">
      <c r="A443" s="58"/>
      <c r="C443" s="58"/>
    </row>
    <row r="444" spans="1:3" ht="14.4">
      <c r="A444" s="58"/>
      <c r="C444" s="58"/>
    </row>
    <row r="445" spans="1:3" ht="14.4">
      <c r="A445" s="58"/>
      <c r="C445" s="58"/>
    </row>
    <row r="446" spans="1:3" ht="14.4">
      <c r="A446" s="58"/>
      <c r="C446" s="58"/>
    </row>
    <row r="447" spans="1:3" ht="14.4">
      <c r="A447" s="58"/>
      <c r="C447" s="58"/>
    </row>
    <row r="448" spans="1:3" ht="14.4">
      <c r="A448" s="58"/>
      <c r="C448" s="58"/>
    </row>
    <row r="449" spans="1:3" ht="14.4">
      <c r="A449" s="58"/>
      <c r="C449" s="58"/>
    </row>
    <row r="450" spans="1:3" ht="14.4">
      <c r="A450" s="58"/>
      <c r="C450" s="58"/>
    </row>
    <row r="451" spans="1:3" ht="14.4">
      <c r="A451" s="58"/>
      <c r="C451" s="58"/>
    </row>
    <row r="452" spans="1:3" ht="14.4">
      <c r="A452" s="58"/>
      <c r="C452" s="58"/>
    </row>
    <row r="453" spans="1:3" ht="14.4">
      <c r="A453" s="58"/>
      <c r="C453" s="58"/>
    </row>
    <row r="454" spans="1:3" ht="14.4">
      <c r="A454" s="58"/>
      <c r="C454" s="58"/>
    </row>
    <row r="455" spans="1:3" ht="14.4">
      <c r="A455" s="58"/>
      <c r="C455" s="58"/>
    </row>
    <row r="456" spans="1:3" ht="14.4">
      <c r="A456" s="58"/>
      <c r="C456" s="58"/>
    </row>
    <row r="457" spans="1:3" ht="14.4">
      <c r="A457" s="58"/>
      <c r="C457" s="58"/>
    </row>
    <row r="458" spans="1:3" ht="14.4">
      <c r="A458" s="58"/>
      <c r="C458" s="58"/>
    </row>
    <row r="459" spans="1:3" ht="14.4">
      <c r="A459" s="58"/>
      <c r="C459" s="58"/>
    </row>
    <row r="460" spans="1:3" ht="14.4">
      <c r="A460" s="58"/>
      <c r="C460" s="58"/>
    </row>
    <row r="461" spans="1:3" ht="14.4">
      <c r="A461" s="58"/>
      <c r="C461" s="58"/>
    </row>
    <row r="462" spans="1:3" ht="14.4">
      <c r="A462" s="58"/>
      <c r="C462" s="58"/>
    </row>
    <row r="463" spans="1:3" ht="14.4">
      <c r="A463" s="58"/>
      <c r="C463" s="58"/>
    </row>
    <row r="464" spans="1:3" ht="14.4">
      <c r="A464" s="58"/>
      <c r="C464" s="58"/>
    </row>
    <row r="465" spans="1:3" ht="14.4">
      <c r="A465" s="58"/>
      <c r="C465" s="58"/>
    </row>
    <row r="466" spans="1:3" ht="14.4">
      <c r="A466" s="58"/>
      <c r="C466" s="58"/>
    </row>
    <row r="467" spans="1:3" ht="14.4">
      <c r="A467" s="58"/>
      <c r="C467" s="58"/>
    </row>
    <row r="468" spans="1:3" ht="14.4">
      <c r="A468" s="58"/>
      <c r="C468" s="58"/>
    </row>
    <row r="469" spans="1:3" ht="14.4">
      <c r="A469" s="58"/>
      <c r="C469" s="58"/>
    </row>
    <row r="470" spans="1:3" ht="14.4">
      <c r="A470" s="58"/>
      <c r="C470" s="58"/>
    </row>
    <row r="471" spans="1:3" ht="14.4">
      <c r="A471" s="58"/>
      <c r="C471" s="58"/>
    </row>
    <row r="472" spans="1:3" ht="14.4">
      <c r="A472" s="58"/>
      <c r="C472" s="58"/>
    </row>
    <row r="473" spans="1:3" ht="14.4">
      <c r="A473" s="58"/>
      <c r="C473" s="58"/>
    </row>
    <row r="474" spans="1:3" ht="14.4">
      <c r="A474" s="58"/>
      <c r="C474" s="58"/>
    </row>
    <row r="475" spans="1:3" ht="14.4">
      <c r="A475" s="58"/>
      <c r="C475" s="58"/>
    </row>
    <row r="476" spans="1:3" ht="14.4">
      <c r="A476" s="58"/>
      <c r="C476" s="58"/>
    </row>
    <row r="477" spans="1:3" ht="14.4">
      <c r="A477" s="58"/>
      <c r="C477" s="58"/>
    </row>
    <row r="478" spans="1:3" ht="14.4">
      <c r="A478" s="58"/>
      <c r="C478" s="58"/>
    </row>
    <row r="479" spans="1:3" ht="14.4">
      <c r="A479" s="58"/>
      <c r="C479" s="58"/>
    </row>
    <row r="480" spans="1:3" ht="14.4">
      <c r="A480" s="58"/>
      <c r="C480" s="58"/>
    </row>
    <row r="481" spans="1:3" ht="14.4">
      <c r="A481" s="58"/>
      <c r="C481" s="58"/>
    </row>
    <row r="482" spans="1:3" ht="14.4">
      <c r="A482" s="58"/>
      <c r="C482" s="58"/>
    </row>
    <row r="483" spans="1:3" ht="14.4">
      <c r="A483" s="58"/>
      <c r="C483" s="58"/>
    </row>
    <row r="484" spans="1:3" ht="14.4">
      <c r="A484" s="58"/>
      <c r="C484" s="58"/>
    </row>
    <row r="485" spans="1:3" ht="14.4">
      <c r="A485" s="58"/>
      <c r="C485" s="58"/>
    </row>
    <row r="486" spans="1:3" ht="14.4">
      <c r="A486" s="58"/>
      <c r="C486" s="58"/>
    </row>
    <row r="487" spans="1:3" ht="14.4">
      <c r="A487" s="58"/>
      <c r="C487" s="58"/>
    </row>
    <row r="488" spans="1:3" ht="14.4">
      <c r="A488" s="58"/>
      <c r="C488" s="58"/>
    </row>
    <row r="489" spans="1:3" ht="14.4">
      <c r="A489" s="58"/>
      <c r="C489" s="58"/>
    </row>
    <row r="490" spans="1:3" ht="14.4">
      <c r="A490" s="58"/>
      <c r="C490" s="58"/>
    </row>
    <row r="491" spans="1:3" ht="14.4">
      <c r="A491" s="58"/>
      <c r="C491" s="58"/>
    </row>
    <row r="492" spans="1:3" ht="14.4">
      <c r="A492" s="58"/>
      <c r="C492" s="58"/>
    </row>
    <row r="493" spans="1:3" ht="14.4">
      <c r="A493" s="58"/>
      <c r="C493" s="58"/>
    </row>
    <row r="494" spans="1:3" ht="14.4">
      <c r="A494" s="58"/>
      <c r="C494" s="58"/>
    </row>
    <row r="495" spans="1:3" ht="14.4">
      <c r="A495" s="58"/>
      <c r="C495" s="58"/>
    </row>
    <row r="496" spans="1:3" ht="14.4">
      <c r="A496" s="58"/>
      <c r="C496" s="58"/>
    </row>
    <row r="497" spans="1:3" ht="14.4">
      <c r="A497" s="58"/>
      <c r="C497" s="58"/>
    </row>
    <row r="498" spans="1:3" ht="14.4">
      <c r="A498" s="58"/>
      <c r="C498" s="58"/>
    </row>
    <row r="499" spans="1:3" ht="14.4">
      <c r="A499" s="58"/>
      <c r="C499" s="58"/>
    </row>
    <row r="500" spans="1:3" ht="14.4">
      <c r="A500" s="58"/>
      <c r="C500" s="58"/>
    </row>
    <row r="501" spans="1:3" ht="14.4">
      <c r="A501" s="58"/>
      <c r="C501" s="58"/>
    </row>
    <row r="502" spans="1:3" ht="14.4">
      <c r="A502" s="58"/>
      <c r="C502" s="58"/>
    </row>
    <row r="503" spans="1:3" ht="14.4">
      <c r="A503" s="58"/>
      <c r="C503" s="58"/>
    </row>
    <row r="504" spans="1:3" ht="14.4">
      <c r="A504" s="58"/>
      <c r="C504" s="58"/>
    </row>
    <row r="505" spans="1:3" ht="14.4">
      <c r="A505" s="58"/>
      <c r="C505" s="58"/>
    </row>
    <row r="506" spans="1:3" ht="14.4">
      <c r="A506" s="58"/>
      <c r="C506" s="58"/>
    </row>
    <row r="507" spans="1:3" ht="14.4">
      <c r="A507" s="58"/>
      <c r="C507" s="58"/>
    </row>
    <row r="508" spans="1:3" ht="14.4">
      <c r="A508" s="58"/>
      <c r="C508" s="58"/>
    </row>
    <row r="509" spans="1:3" ht="14.4">
      <c r="A509" s="58"/>
      <c r="C509" s="58"/>
    </row>
    <row r="510" spans="1:3" ht="14.4">
      <c r="A510" s="58"/>
      <c r="C510" s="58"/>
    </row>
    <row r="511" spans="1:3" ht="14.4">
      <c r="A511" s="58"/>
      <c r="C511" s="58"/>
    </row>
    <row r="512" spans="1:3" ht="14.4">
      <c r="A512" s="58"/>
      <c r="C512" s="58"/>
    </row>
    <row r="513" spans="1:3" ht="14.4">
      <c r="A513" s="58"/>
      <c r="C513" s="58"/>
    </row>
    <row r="514" spans="1:3" ht="14.4">
      <c r="A514" s="58"/>
      <c r="C514" s="58"/>
    </row>
    <row r="515" spans="1:3" ht="14.4">
      <c r="A515" s="58"/>
      <c r="C515" s="58"/>
    </row>
    <row r="516" spans="1:3" ht="14.4">
      <c r="A516" s="58"/>
      <c r="C516" s="58"/>
    </row>
    <row r="517" spans="1:3" ht="14.4">
      <c r="A517" s="58"/>
      <c r="C517" s="58"/>
    </row>
    <row r="518" spans="1:3" ht="14.4">
      <c r="A518" s="58"/>
      <c r="C518" s="58"/>
    </row>
    <row r="519" spans="1:3" ht="14.4">
      <c r="A519" s="58"/>
      <c r="C519" s="58"/>
    </row>
    <row r="520" spans="1:3" ht="14.4">
      <c r="A520" s="58"/>
      <c r="C520" s="58"/>
    </row>
    <row r="521" spans="1:3" ht="14.4">
      <c r="A521" s="58"/>
      <c r="C521" s="58"/>
    </row>
    <row r="522" spans="1:3" ht="14.4">
      <c r="A522" s="58"/>
      <c r="C522" s="58"/>
    </row>
    <row r="523" spans="1:3" ht="14.4">
      <c r="A523" s="58"/>
      <c r="C523" s="58"/>
    </row>
    <row r="524" spans="1:3" ht="14.4">
      <c r="A524" s="58"/>
      <c r="C524" s="58"/>
    </row>
    <row r="525" spans="1:3" ht="14.4">
      <c r="A525" s="58"/>
      <c r="C525" s="58"/>
    </row>
    <row r="526" spans="1:3" ht="14.4">
      <c r="A526" s="58"/>
      <c r="C526" s="58"/>
    </row>
    <row r="527" spans="1:3" ht="14.4">
      <c r="A527" s="58"/>
      <c r="C527" s="58"/>
    </row>
    <row r="528" spans="1:3" ht="14.4">
      <c r="A528" s="58"/>
      <c r="C528" s="58"/>
    </row>
    <row r="529" spans="1:3" ht="14.4">
      <c r="A529" s="58"/>
      <c r="C529" s="58"/>
    </row>
    <row r="530" spans="1:3" ht="14.4">
      <c r="A530" s="58"/>
      <c r="C530" s="58"/>
    </row>
    <row r="531" spans="1:3" ht="14.4">
      <c r="A531" s="58"/>
      <c r="C531" s="58"/>
    </row>
    <row r="532" spans="1:3" ht="14.4">
      <c r="A532" s="58"/>
      <c r="C532" s="58"/>
    </row>
    <row r="533" spans="1:3" ht="14.4">
      <c r="A533" s="58"/>
      <c r="C533" s="58"/>
    </row>
    <row r="534" spans="1:3" ht="14.4">
      <c r="A534" s="58"/>
      <c r="C534" s="58"/>
    </row>
    <row r="535" spans="1:3" ht="14.4">
      <c r="A535" s="58"/>
      <c r="C535" s="58"/>
    </row>
    <row r="536" spans="1:3" ht="14.4">
      <c r="A536" s="58"/>
      <c r="C536" s="58"/>
    </row>
    <row r="537" spans="1:3" ht="14.4">
      <c r="A537" s="58"/>
      <c r="C537" s="58"/>
    </row>
    <row r="538" spans="1:3" ht="14.4">
      <c r="A538" s="58"/>
      <c r="C538" s="58"/>
    </row>
    <row r="539" spans="1:3" ht="14.4">
      <c r="A539" s="58"/>
      <c r="C539" s="58"/>
    </row>
    <row r="540" spans="1:3" ht="14.4">
      <c r="A540" s="58"/>
      <c r="C540" s="58"/>
    </row>
    <row r="541" spans="1:3" ht="14.4">
      <c r="A541" s="58"/>
      <c r="C541" s="58"/>
    </row>
    <row r="542" spans="1:3" ht="14.4">
      <c r="A542" s="58"/>
      <c r="C542" s="58"/>
    </row>
    <row r="543" spans="1:3" ht="14.4">
      <c r="A543" s="58"/>
      <c r="C543" s="58"/>
    </row>
    <row r="544" spans="1:3" ht="14.4">
      <c r="A544" s="58"/>
      <c r="C544" s="58"/>
    </row>
    <row r="545" spans="1:3" ht="14.4">
      <c r="A545" s="58"/>
      <c r="C545" s="58"/>
    </row>
    <row r="546" spans="1:3" ht="14.4">
      <c r="A546" s="58"/>
      <c r="C546" s="58"/>
    </row>
    <row r="547" spans="1:3" ht="14.4">
      <c r="A547" s="58"/>
      <c r="C547" s="58"/>
    </row>
    <row r="548" spans="1:3" ht="14.4">
      <c r="A548" s="58"/>
      <c r="C548" s="58"/>
    </row>
    <row r="549" spans="1:3" ht="14.4">
      <c r="A549" s="58"/>
      <c r="C549" s="58"/>
    </row>
    <row r="550" spans="1:3" ht="14.4">
      <c r="A550" s="58"/>
      <c r="C550" s="58"/>
    </row>
    <row r="551" spans="1:3" ht="14.4">
      <c r="A551" s="58"/>
      <c r="C551" s="58"/>
    </row>
    <row r="552" spans="1:3" ht="14.4">
      <c r="A552" s="58"/>
      <c r="C552" s="58"/>
    </row>
    <row r="553" spans="1:3" ht="14.4">
      <c r="A553" s="58"/>
      <c r="C553" s="58"/>
    </row>
    <row r="554" spans="1:3" ht="14.4">
      <c r="A554" s="58"/>
      <c r="C554" s="58"/>
    </row>
    <row r="555" spans="1:3" ht="14.4">
      <c r="A555" s="58"/>
      <c r="C555" s="58"/>
    </row>
    <row r="556" spans="1:3" ht="14.4">
      <c r="A556" s="58"/>
      <c r="C556" s="58"/>
    </row>
    <row r="557" spans="1:3" ht="14.4">
      <c r="A557" s="58"/>
      <c r="C557" s="58"/>
    </row>
    <row r="558" spans="1:3" ht="14.4">
      <c r="A558" s="58"/>
      <c r="C558" s="58"/>
    </row>
    <row r="559" spans="1:3" ht="14.4">
      <c r="A559" s="58"/>
      <c r="C559" s="58"/>
    </row>
    <row r="560" spans="1:3" ht="14.4">
      <c r="A560" s="58"/>
      <c r="C560" s="58"/>
    </row>
    <row r="561" spans="1:3" ht="14.4">
      <c r="A561" s="58"/>
      <c r="C561" s="58"/>
    </row>
    <row r="562" spans="1:3" ht="14.4">
      <c r="A562" s="58"/>
      <c r="C562" s="58"/>
    </row>
    <row r="563" spans="1:3" ht="14.4">
      <c r="A563" s="58"/>
      <c r="C563" s="58"/>
    </row>
    <row r="564" spans="1:3" ht="14.4">
      <c r="A564" s="58"/>
      <c r="C564" s="58"/>
    </row>
    <row r="565" spans="1:3" ht="14.4">
      <c r="A565" s="58"/>
      <c r="C565" s="58"/>
    </row>
    <row r="566" spans="1:3" ht="14.4">
      <c r="A566" s="58"/>
      <c r="C566" s="58"/>
    </row>
    <row r="567" spans="1:3" ht="14.4">
      <c r="A567" s="58"/>
      <c r="C567" s="58"/>
    </row>
    <row r="568" spans="1:3" ht="14.4">
      <c r="A568" s="58"/>
      <c r="C568" s="58"/>
    </row>
    <row r="569" spans="1:3" ht="14.4">
      <c r="A569" s="58"/>
      <c r="C569" s="58"/>
    </row>
    <row r="570" spans="1:3" ht="14.4">
      <c r="A570" s="58"/>
      <c r="C570" s="58"/>
    </row>
    <row r="571" spans="1:3" ht="14.4">
      <c r="A571" s="58"/>
      <c r="C571" s="58"/>
    </row>
    <row r="572" spans="1:3" ht="14.4">
      <c r="A572" s="58"/>
      <c r="C572" s="58"/>
    </row>
    <row r="573" spans="1:3" ht="14.4">
      <c r="A573" s="58"/>
      <c r="C573" s="58"/>
    </row>
    <row r="574" spans="1:3" ht="14.4">
      <c r="A574" s="58"/>
      <c r="C574" s="58"/>
    </row>
    <row r="575" spans="1:3" ht="14.4">
      <c r="A575" s="58"/>
      <c r="C575" s="58"/>
    </row>
    <row r="576" spans="1:3" ht="14.4">
      <c r="A576" s="58"/>
      <c r="C576" s="58"/>
    </row>
    <row r="577" spans="1:3" ht="14.4">
      <c r="A577" s="58"/>
      <c r="C577" s="58"/>
    </row>
    <row r="578" spans="1:3" ht="14.4">
      <c r="A578" s="58"/>
      <c r="C578" s="58"/>
    </row>
    <row r="579" spans="1:3" ht="14.4">
      <c r="A579" s="58"/>
      <c r="C579" s="58"/>
    </row>
    <row r="580" spans="1:3" ht="14.4">
      <c r="A580" s="58"/>
      <c r="C580" s="58"/>
    </row>
    <row r="581" spans="1:3" ht="14.4">
      <c r="A581" s="58"/>
      <c r="C581" s="58"/>
    </row>
    <row r="582" spans="1:3" ht="14.4">
      <c r="A582" s="58"/>
      <c r="C582" s="58"/>
    </row>
    <row r="583" spans="1:3" ht="14.4">
      <c r="A583" s="58"/>
      <c r="C583" s="58"/>
    </row>
    <row r="584" spans="1:3" ht="14.4">
      <c r="A584" s="58"/>
      <c r="C584" s="58"/>
    </row>
    <row r="585" spans="1:3" ht="14.4">
      <c r="A585" s="58"/>
      <c r="C585" s="58"/>
    </row>
    <row r="586" spans="1:3" ht="14.4">
      <c r="A586" s="58"/>
      <c r="C586" s="58"/>
    </row>
    <row r="587" spans="1:3" ht="14.4">
      <c r="A587" s="58"/>
      <c r="C587" s="58"/>
    </row>
    <row r="588" spans="1:3" ht="14.4">
      <c r="A588" s="58"/>
      <c r="C588" s="58"/>
    </row>
    <row r="589" spans="1:3" ht="14.4">
      <c r="A589" s="58"/>
      <c r="C589" s="58"/>
    </row>
    <row r="590" spans="1:3" ht="14.4">
      <c r="A590" s="58"/>
      <c r="C590" s="58"/>
    </row>
    <row r="591" spans="1:3" ht="14.4">
      <c r="A591" s="58"/>
      <c r="C591" s="58"/>
    </row>
    <row r="592" spans="1:3" ht="14.4">
      <c r="A592" s="58"/>
      <c r="C592" s="58"/>
    </row>
    <row r="593" spans="1:3" ht="14.4">
      <c r="A593" s="58"/>
      <c r="C593" s="58"/>
    </row>
    <row r="594" spans="1:3" ht="14.4">
      <c r="A594" s="58"/>
      <c r="C594" s="58"/>
    </row>
    <row r="595" spans="1:3" ht="14.4">
      <c r="A595" s="58"/>
      <c r="C595" s="58"/>
    </row>
    <row r="596" spans="1:3" ht="14.4">
      <c r="A596" s="58"/>
      <c r="C596" s="58"/>
    </row>
    <row r="597" spans="1:3" ht="14.4">
      <c r="A597" s="58"/>
      <c r="C597" s="58"/>
    </row>
    <row r="598" spans="1:3" ht="14.4">
      <c r="A598" s="58"/>
      <c r="C598" s="58"/>
    </row>
    <row r="599" spans="1:3" ht="14.4">
      <c r="A599" s="58"/>
      <c r="C599" s="58"/>
    </row>
    <row r="600" spans="1:3" ht="14.4">
      <c r="A600" s="58"/>
      <c r="C600" s="58"/>
    </row>
    <row r="601" spans="1:3" ht="14.4">
      <c r="A601" s="58"/>
      <c r="C601" s="58"/>
    </row>
    <row r="602" spans="1:3" ht="14.4">
      <c r="A602" s="58"/>
      <c r="C602" s="58"/>
    </row>
    <row r="603" spans="1:3" ht="14.4">
      <c r="A603" s="58"/>
      <c r="C603" s="58"/>
    </row>
    <row r="604" spans="1:3" ht="14.4">
      <c r="A604" s="58"/>
      <c r="C604" s="58"/>
    </row>
    <row r="605" spans="1:3" ht="14.4">
      <c r="A605" s="58"/>
      <c r="C605" s="58"/>
    </row>
    <row r="606" spans="1:3" ht="14.4">
      <c r="A606" s="58"/>
      <c r="C606" s="58"/>
    </row>
    <row r="607" spans="1:3" ht="14.4">
      <c r="A607" s="58"/>
      <c r="C607" s="58"/>
    </row>
    <row r="608" spans="1:3" ht="14.4">
      <c r="A608" s="58"/>
      <c r="C608" s="58"/>
    </row>
    <row r="609" spans="1:3" ht="14.4">
      <c r="A609" s="58"/>
      <c r="C609" s="58"/>
    </row>
    <row r="610" spans="1:3" ht="14.4">
      <c r="A610" s="58"/>
      <c r="C610" s="58"/>
    </row>
    <row r="611" spans="1:3" ht="14.4">
      <c r="A611" s="58"/>
      <c r="C611" s="58"/>
    </row>
    <row r="612" spans="1:3" ht="14.4">
      <c r="A612" s="58"/>
      <c r="C612" s="58"/>
    </row>
    <row r="613" spans="1:3" ht="14.4">
      <c r="A613" s="58"/>
      <c r="C613" s="58"/>
    </row>
    <row r="614" spans="1:3" ht="14.4">
      <c r="A614" s="58"/>
      <c r="C614" s="58"/>
    </row>
    <row r="615" spans="1:3" ht="14.4">
      <c r="A615" s="58"/>
      <c r="C615" s="58"/>
    </row>
    <row r="616" spans="1:3" ht="14.4">
      <c r="A616" s="58"/>
      <c r="C616" s="58"/>
    </row>
    <row r="617" spans="1:3" ht="14.4">
      <c r="A617" s="58"/>
      <c r="C617" s="58"/>
    </row>
    <row r="618" spans="1:3" ht="14.4">
      <c r="A618" s="58"/>
      <c r="C618" s="58"/>
    </row>
    <row r="619" spans="1:3" ht="14.4">
      <c r="A619" s="58"/>
      <c r="C619" s="58"/>
    </row>
    <row r="620" spans="1:3" ht="14.4">
      <c r="A620" s="58"/>
      <c r="C620" s="58"/>
    </row>
    <row r="621" spans="1:3" ht="14.4">
      <c r="A621" s="58"/>
      <c r="C621" s="58"/>
    </row>
    <row r="622" spans="1:3" ht="14.4">
      <c r="A622" s="58"/>
      <c r="C622" s="58"/>
    </row>
    <row r="623" spans="1:3" ht="14.4">
      <c r="A623" s="58"/>
      <c r="C623" s="58"/>
    </row>
    <row r="624" spans="1:3" ht="14.4">
      <c r="A624" s="58"/>
      <c r="C624" s="58"/>
    </row>
    <row r="625" spans="1:3" ht="14.4">
      <c r="A625" s="58"/>
      <c r="C625" s="58"/>
    </row>
    <row r="626" spans="1:3" ht="14.4">
      <c r="A626" s="58"/>
      <c r="C626" s="58"/>
    </row>
    <row r="627" spans="1:3" ht="14.4">
      <c r="A627" s="58"/>
      <c r="C627" s="58"/>
    </row>
    <row r="628" spans="1:3" ht="14.4">
      <c r="A628" s="58"/>
      <c r="C628" s="58"/>
    </row>
    <row r="629" spans="1:3" ht="14.4">
      <c r="A629" s="58"/>
      <c r="C629" s="58"/>
    </row>
    <row r="630" spans="1:3" ht="14.4">
      <c r="A630" s="58"/>
      <c r="C630" s="58"/>
    </row>
    <row r="631" spans="1:3" ht="14.4">
      <c r="A631" s="58"/>
      <c r="C631" s="58"/>
    </row>
    <row r="632" spans="1:3" ht="14.4">
      <c r="A632" s="58"/>
      <c r="C632" s="58"/>
    </row>
    <row r="633" spans="1:3" ht="14.4">
      <c r="A633" s="58"/>
      <c r="C633" s="58"/>
    </row>
    <row r="634" spans="1:3" ht="14.4">
      <c r="A634" s="58"/>
      <c r="C634" s="58"/>
    </row>
    <row r="635" spans="1:3" ht="14.4">
      <c r="A635" s="58"/>
      <c r="C635" s="58"/>
    </row>
    <row r="636" spans="1:3" ht="14.4">
      <c r="A636" s="58"/>
      <c r="C636" s="58"/>
    </row>
    <row r="637" spans="1:3" ht="14.4">
      <c r="A637" s="58"/>
      <c r="C637" s="58"/>
    </row>
    <row r="638" spans="1:3" ht="14.4">
      <c r="A638" s="58"/>
      <c r="C638" s="58"/>
    </row>
    <row r="639" spans="1:3" ht="14.4">
      <c r="A639" s="58"/>
      <c r="C639" s="58"/>
    </row>
    <row r="640" spans="1:3" ht="14.4">
      <c r="A640" s="58"/>
      <c r="C640" s="58"/>
    </row>
    <row r="641" spans="1:3" ht="14.4">
      <c r="A641" s="58"/>
      <c r="C641" s="58"/>
    </row>
    <row r="642" spans="1:3" ht="14.4">
      <c r="A642" s="58"/>
      <c r="C642" s="58"/>
    </row>
    <row r="643" spans="1:3" ht="14.4">
      <c r="A643" s="58"/>
      <c r="C643" s="58"/>
    </row>
    <row r="644" spans="1:3" ht="14.4">
      <c r="A644" s="58"/>
      <c r="C644" s="58"/>
    </row>
    <row r="645" spans="1:3" ht="14.4">
      <c r="A645" s="58"/>
      <c r="C645" s="58"/>
    </row>
    <row r="646" spans="1:3" ht="14.4">
      <c r="A646" s="58"/>
      <c r="C646" s="58"/>
    </row>
    <row r="647" spans="1:3" ht="14.4">
      <c r="A647" s="58"/>
      <c r="C647" s="58"/>
    </row>
    <row r="648" spans="1:3" ht="14.4">
      <c r="A648" s="58"/>
      <c r="C648" s="58"/>
    </row>
    <row r="649" spans="1:3" ht="14.4">
      <c r="A649" s="58"/>
      <c r="C649" s="58"/>
    </row>
    <row r="650" spans="1:3" ht="14.4">
      <c r="A650" s="58"/>
      <c r="C650" s="58"/>
    </row>
    <row r="651" spans="1:3" ht="14.4">
      <c r="A651" s="58"/>
      <c r="C651" s="58"/>
    </row>
    <row r="652" spans="1:3" ht="14.4">
      <c r="A652" s="58"/>
      <c r="C652" s="58"/>
    </row>
    <row r="653" spans="1:3" ht="14.4">
      <c r="A653" s="58"/>
      <c r="C653" s="58"/>
    </row>
    <row r="654" spans="1:3" ht="14.4">
      <c r="A654" s="58"/>
      <c r="C654" s="58"/>
    </row>
    <row r="655" spans="1:3" ht="14.4">
      <c r="A655" s="58"/>
      <c r="C655" s="58"/>
    </row>
    <row r="656" spans="1:3" ht="14.4">
      <c r="A656" s="58"/>
      <c r="C656" s="58"/>
    </row>
    <row r="657" spans="1:3" ht="14.4">
      <c r="A657" s="58"/>
      <c r="C657" s="58"/>
    </row>
    <row r="658" spans="1:3" ht="14.4">
      <c r="A658" s="58"/>
      <c r="C658" s="58"/>
    </row>
    <row r="659" spans="1:3" ht="14.4">
      <c r="A659" s="58"/>
      <c r="C659" s="58"/>
    </row>
    <row r="660" spans="1:3" ht="14.4">
      <c r="A660" s="58"/>
      <c r="C660" s="58"/>
    </row>
    <row r="661" spans="1:3" ht="14.4">
      <c r="A661" s="58"/>
      <c r="C661" s="58"/>
    </row>
    <row r="662" spans="1:3" ht="14.4">
      <c r="A662" s="58"/>
      <c r="C662" s="58"/>
    </row>
    <row r="663" spans="1:3" ht="14.4">
      <c r="A663" s="58"/>
      <c r="C663" s="58"/>
    </row>
    <row r="664" spans="1:3" ht="14.4">
      <c r="A664" s="58"/>
      <c r="C664" s="58"/>
    </row>
    <row r="665" spans="1:3" ht="14.4">
      <c r="A665" s="58"/>
      <c r="C665" s="58"/>
    </row>
    <row r="666" spans="1:3" ht="14.4">
      <c r="A666" s="58"/>
      <c r="C666" s="58"/>
    </row>
    <row r="667" spans="1:3" ht="14.4">
      <c r="A667" s="58"/>
      <c r="C667" s="58"/>
    </row>
    <row r="668" spans="1:3" ht="14.4">
      <c r="A668" s="58"/>
      <c r="C668" s="58"/>
    </row>
    <row r="669" spans="1:3" ht="14.4">
      <c r="A669" s="58"/>
      <c r="C669" s="58"/>
    </row>
    <row r="670" spans="1:3" ht="14.4">
      <c r="A670" s="58"/>
      <c r="C670" s="58"/>
    </row>
    <row r="671" spans="1:3" ht="14.4">
      <c r="A671" s="58"/>
      <c r="C671" s="58"/>
    </row>
    <row r="672" spans="1:3" ht="14.4">
      <c r="A672" s="58"/>
      <c r="C672" s="58"/>
    </row>
    <row r="673" spans="1:3" ht="14.4">
      <c r="A673" s="58"/>
      <c r="C673" s="58"/>
    </row>
    <row r="674" spans="1:3" ht="14.4">
      <c r="A674" s="58"/>
      <c r="C674" s="58"/>
    </row>
    <row r="675" spans="1:3" ht="14.4">
      <c r="A675" s="58"/>
      <c r="C675" s="58"/>
    </row>
    <row r="676" spans="1:3" ht="14.4">
      <c r="A676" s="58"/>
      <c r="C676" s="58"/>
    </row>
    <row r="677" spans="1:3" ht="14.4">
      <c r="A677" s="58"/>
      <c r="C677" s="58"/>
    </row>
    <row r="678" spans="1:3" ht="14.4">
      <c r="A678" s="58"/>
      <c r="C678" s="58"/>
    </row>
    <row r="679" spans="1:3" ht="14.4">
      <c r="A679" s="58"/>
      <c r="C679" s="58"/>
    </row>
    <row r="680" spans="1:3" ht="14.4">
      <c r="A680" s="58"/>
      <c r="C680" s="58"/>
    </row>
    <row r="681" spans="1:3" ht="14.4">
      <c r="A681" s="58"/>
      <c r="C681" s="58"/>
    </row>
    <row r="682" spans="1:3" ht="14.4">
      <c r="A682" s="58"/>
      <c r="C682" s="58"/>
    </row>
    <row r="683" spans="1:3" ht="14.4">
      <c r="A683" s="58"/>
      <c r="C683" s="58"/>
    </row>
    <row r="684" spans="1:3" ht="14.4">
      <c r="A684" s="58"/>
      <c r="C684" s="58"/>
    </row>
    <row r="685" spans="1:3" ht="14.4">
      <c r="A685" s="58"/>
      <c r="C685" s="58"/>
    </row>
    <row r="686" spans="1:3" ht="14.4">
      <c r="A686" s="58"/>
      <c r="C686" s="58"/>
    </row>
    <row r="687" spans="1:3" ht="14.4">
      <c r="A687" s="58"/>
      <c r="C687" s="58"/>
    </row>
    <row r="688" spans="1:3" ht="14.4">
      <c r="A688" s="58"/>
      <c r="C688" s="58"/>
    </row>
    <row r="689" spans="1:3" ht="14.4">
      <c r="A689" s="58"/>
      <c r="C689" s="58"/>
    </row>
    <row r="690" spans="1:3" ht="14.4">
      <c r="A690" s="58"/>
      <c r="C690" s="58"/>
    </row>
    <row r="691" spans="1:3" ht="14.4">
      <c r="A691" s="58"/>
      <c r="C691" s="58"/>
    </row>
    <row r="692" spans="1:3" ht="14.4">
      <c r="A692" s="58"/>
      <c r="C692" s="58"/>
    </row>
    <row r="693" spans="1:3" ht="14.4">
      <c r="A693" s="58"/>
      <c r="C693" s="58"/>
    </row>
    <row r="694" spans="1:3" ht="14.4">
      <c r="A694" s="58"/>
      <c r="C694" s="58"/>
    </row>
    <row r="695" spans="1:3" ht="14.4">
      <c r="A695" s="58"/>
      <c r="C695" s="58"/>
    </row>
    <row r="696" spans="1:3" ht="14.4">
      <c r="A696" s="58"/>
      <c r="C696" s="58"/>
    </row>
    <row r="697" spans="1:3" ht="14.4">
      <c r="A697" s="58"/>
      <c r="C697" s="58"/>
    </row>
    <row r="698" spans="1:3" ht="14.4">
      <c r="A698" s="58"/>
      <c r="C698" s="58"/>
    </row>
    <row r="699" spans="1:3" ht="14.4">
      <c r="A699" s="58"/>
      <c r="C699" s="58"/>
    </row>
    <row r="700" spans="1:3" ht="14.4">
      <c r="A700" s="58"/>
      <c r="C700" s="58"/>
    </row>
    <row r="701" spans="1:3" ht="14.4">
      <c r="A701" s="58"/>
      <c r="C701" s="58"/>
    </row>
    <row r="702" spans="1:3" ht="14.4">
      <c r="A702" s="58"/>
      <c r="C702" s="58"/>
    </row>
    <row r="703" spans="1:3" ht="14.4">
      <c r="A703" s="58"/>
      <c r="C703" s="58"/>
    </row>
    <row r="704" spans="1:3" ht="14.4">
      <c r="A704" s="58"/>
      <c r="C704" s="58"/>
    </row>
    <row r="705" spans="1:3" ht="14.4">
      <c r="A705" s="58"/>
      <c r="C705" s="58"/>
    </row>
    <row r="706" spans="1:3" ht="14.4">
      <c r="A706" s="58"/>
      <c r="C706" s="58"/>
    </row>
    <row r="707" spans="1:3" ht="14.4">
      <c r="A707" s="58"/>
      <c r="C707" s="58"/>
    </row>
    <row r="708" spans="1:3" ht="14.4">
      <c r="A708" s="58"/>
      <c r="C708" s="58"/>
    </row>
    <row r="709" spans="1:3" ht="14.4">
      <c r="A709" s="58"/>
      <c r="C709" s="58"/>
    </row>
    <row r="710" spans="1:3" ht="14.4">
      <c r="A710" s="58"/>
      <c r="C710" s="58"/>
    </row>
    <row r="711" spans="1:3" ht="14.4">
      <c r="A711" s="58"/>
      <c r="C711" s="58"/>
    </row>
    <row r="712" spans="1:3" ht="14.4">
      <c r="A712" s="58"/>
      <c r="C712" s="58"/>
    </row>
    <row r="713" spans="1:3" ht="14.4">
      <c r="A713" s="58"/>
      <c r="C713" s="58"/>
    </row>
    <row r="714" spans="1:3" ht="14.4">
      <c r="A714" s="58"/>
      <c r="C714" s="58"/>
    </row>
    <row r="715" spans="1:3" ht="14.4">
      <c r="A715" s="58"/>
      <c r="C715" s="58"/>
    </row>
    <row r="716" spans="1:3" ht="14.4">
      <c r="A716" s="58"/>
      <c r="C716" s="58"/>
    </row>
    <row r="717" spans="1:3" ht="14.4">
      <c r="A717" s="58"/>
      <c r="C717" s="58"/>
    </row>
    <row r="718" spans="1:3" ht="14.4">
      <c r="A718" s="58"/>
      <c r="C718" s="58"/>
    </row>
    <row r="719" spans="1:3" ht="14.4">
      <c r="A719" s="58"/>
      <c r="C719" s="58"/>
    </row>
    <row r="720" spans="1:3" ht="14.4">
      <c r="A720" s="58"/>
      <c r="C720" s="58"/>
    </row>
    <row r="721" spans="1:3" ht="14.4">
      <c r="A721" s="58"/>
      <c r="C721" s="58"/>
    </row>
    <row r="722" spans="1:3" ht="14.4">
      <c r="A722" s="58"/>
      <c r="C722" s="58"/>
    </row>
    <row r="723" spans="1:3" ht="14.4">
      <c r="A723" s="58"/>
      <c r="C723" s="58"/>
    </row>
    <row r="724" spans="1:3" ht="14.4">
      <c r="A724" s="58"/>
      <c r="C724" s="58"/>
    </row>
    <row r="725" spans="1:3" ht="14.4">
      <c r="A725" s="58"/>
      <c r="C725" s="58"/>
    </row>
    <row r="726" spans="1:3" ht="14.4">
      <c r="A726" s="58"/>
      <c r="C726" s="58"/>
    </row>
    <row r="727" spans="1:3" ht="14.4">
      <c r="A727" s="58"/>
      <c r="C727" s="58"/>
    </row>
    <row r="728" spans="1:3" ht="14.4">
      <c r="A728" s="58"/>
      <c r="C728" s="58"/>
    </row>
    <row r="729" spans="1:3" ht="14.4">
      <c r="A729" s="58"/>
      <c r="C729" s="58"/>
    </row>
    <row r="730" spans="1:3" ht="14.4">
      <c r="A730" s="58"/>
      <c r="C730" s="58"/>
    </row>
    <row r="731" spans="1:3" ht="14.4">
      <c r="A731" s="58"/>
      <c r="C731" s="58"/>
    </row>
    <row r="732" spans="1:3" ht="14.4">
      <c r="A732" s="58"/>
      <c r="C732" s="58"/>
    </row>
    <row r="733" spans="1:3" ht="14.4">
      <c r="A733" s="58"/>
      <c r="C733" s="58"/>
    </row>
    <row r="734" spans="1:3" ht="14.4">
      <c r="A734" s="58"/>
      <c r="C734" s="58"/>
    </row>
    <row r="735" spans="1:3" ht="14.4">
      <c r="A735" s="58"/>
      <c r="C735" s="58"/>
    </row>
    <row r="736" spans="1:3" ht="14.4">
      <c r="A736" s="58"/>
      <c r="C736" s="58"/>
    </row>
    <row r="737" spans="1:3" ht="14.4">
      <c r="A737" s="58"/>
      <c r="C737" s="58"/>
    </row>
    <row r="738" spans="1:3" ht="14.4">
      <c r="A738" s="58"/>
      <c r="C738" s="58"/>
    </row>
    <row r="739" spans="1:3" ht="14.4">
      <c r="A739" s="58"/>
      <c r="C739" s="58"/>
    </row>
    <row r="740" spans="1:3" ht="14.4">
      <c r="A740" s="58"/>
      <c r="C740" s="58"/>
    </row>
    <row r="741" spans="1:3" ht="14.4">
      <c r="A741" s="58"/>
      <c r="C741" s="58"/>
    </row>
    <row r="742" spans="1:3" ht="14.4">
      <c r="A742" s="58"/>
      <c r="C742" s="58"/>
    </row>
    <row r="743" spans="1:3" ht="14.4">
      <c r="A743" s="58"/>
      <c r="C743" s="58"/>
    </row>
    <row r="744" spans="1:3" ht="14.4">
      <c r="A744" s="58"/>
      <c r="C744" s="58"/>
    </row>
    <row r="745" spans="1:3" ht="14.4">
      <c r="A745" s="58"/>
      <c r="C745" s="58"/>
    </row>
    <row r="746" spans="1:3" ht="14.4">
      <c r="A746" s="58"/>
      <c r="C746" s="58"/>
    </row>
    <row r="747" spans="1:3" ht="14.4">
      <c r="A747" s="58"/>
      <c r="C747" s="58"/>
    </row>
    <row r="748" spans="1:3" ht="14.4">
      <c r="A748" s="58"/>
      <c r="C748" s="58"/>
    </row>
    <row r="749" spans="1:3" ht="14.4">
      <c r="A749" s="58"/>
      <c r="C749" s="58"/>
    </row>
    <row r="750" spans="1:3" ht="14.4">
      <c r="A750" s="58"/>
      <c r="C750" s="58"/>
    </row>
    <row r="751" spans="1:3" ht="14.4">
      <c r="A751" s="58"/>
      <c r="C751" s="58"/>
    </row>
    <row r="752" spans="1:3" ht="14.4">
      <c r="A752" s="58"/>
      <c r="C752" s="58"/>
    </row>
    <row r="753" spans="1:3" ht="14.4">
      <c r="A753" s="58"/>
      <c r="C753" s="58"/>
    </row>
    <row r="754" spans="1:3" ht="14.4">
      <c r="A754" s="58"/>
      <c r="C754" s="58"/>
    </row>
    <row r="755" spans="1:3" ht="14.4">
      <c r="A755" s="58"/>
      <c r="C755" s="58"/>
    </row>
    <row r="756" spans="1:3" ht="14.4">
      <c r="A756" s="58"/>
      <c r="C756" s="58"/>
    </row>
    <row r="757" spans="1:3" ht="14.4">
      <c r="A757" s="58"/>
      <c r="C757" s="58"/>
    </row>
    <row r="758" spans="1:3" ht="14.4">
      <c r="A758" s="58"/>
      <c r="C758" s="58"/>
    </row>
    <row r="759" spans="1:3" ht="14.4">
      <c r="A759" s="58"/>
      <c r="C759" s="58"/>
    </row>
    <row r="760" spans="1:3" ht="14.4">
      <c r="A760" s="58"/>
      <c r="C760" s="58"/>
    </row>
    <row r="761" spans="1:3" ht="14.4">
      <c r="A761" s="58"/>
      <c r="C761" s="58"/>
    </row>
    <row r="762" spans="1:3" ht="14.4">
      <c r="A762" s="58"/>
      <c r="C762" s="58"/>
    </row>
    <row r="763" spans="1:3" ht="14.4">
      <c r="A763" s="58"/>
      <c r="C763" s="58"/>
    </row>
    <row r="764" spans="1:3" ht="14.4">
      <c r="A764" s="58"/>
      <c r="C764" s="58"/>
    </row>
    <row r="765" spans="1:3" ht="14.4">
      <c r="A765" s="58"/>
      <c r="C765" s="58"/>
    </row>
    <row r="766" spans="1:3" ht="14.4">
      <c r="A766" s="58"/>
      <c r="C766" s="58"/>
    </row>
    <row r="767" spans="1:3" ht="14.4">
      <c r="A767" s="58"/>
      <c r="C767" s="58"/>
    </row>
    <row r="768" spans="1:3" ht="14.4">
      <c r="A768" s="58"/>
      <c r="C768" s="58"/>
    </row>
    <row r="769" spans="1:3" ht="14.4">
      <c r="A769" s="58"/>
      <c r="C769" s="58"/>
    </row>
    <row r="770" spans="1:3" ht="14.4">
      <c r="A770" s="58"/>
      <c r="C770" s="58"/>
    </row>
    <row r="771" spans="1:3" ht="14.4">
      <c r="A771" s="58"/>
      <c r="C771" s="58"/>
    </row>
    <row r="772" spans="1:3" ht="14.4">
      <c r="A772" s="58"/>
      <c r="C772" s="58"/>
    </row>
    <row r="773" spans="1:3" ht="14.4">
      <c r="A773" s="58"/>
      <c r="C773" s="58"/>
    </row>
    <row r="774" spans="1:3" ht="14.4">
      <c r="A774" s="58"/>
      <c r="C774" s="58"/>
    </row>
    <row r="775" spans="1:3" ht="14.4">
      <c r="A775" s="58"/>
      <c r="C775" s="58"/>
    </row>
    <row r="776" spans="1:3" ht="14.4">
      <c r="A776" s="58"/>
      <c r="C776" s="58"/>
    </row>
    <row r="777" spans="1:3" ht="14.4">
      <c r="A777" s="58"/>
      <c r="C777" s="58"/>
    </row>
    <row r="778" spans="1:3" ht="14.4">
      <c r="A778" s="58"/>
      <c r="C778" s="58"/>
    </row>
    <row r="779" spans="1:3" ht="14.4">
      <c r="A779" s="58"/>
      <c r="C779" s="58"/>
    </row>
    <row r="780" spans="1:3" ht="14.4">
      <c r="A780" s="58"/>
      <c r="C780" s="58"/>
    </row>
    <row r="781" spans="1:3" ht="14.4">
      <c r="A781" s="58"/>
      <c r="C781" s="58"/>
    </row>
    <row r="782" spans="1:3" ht="14.4">
      <c r="A782" s="58"/>
      <c r="C782" s="58"/>
    </row>
    <row r="783" spans="1:3" ht="14.4">
      <c r="A783" s="58"/>
      <c r="C783" s="58"/>
    </row>
    <row r="784" spans="1:3" ht="14.4">
      <c r="A784" s="58"/>
      <c r="C784" s="58"/>
    </row>
    <row r="785" spans="1:3" ht="14.4">
      <c r="A785" s="58"/>
      <c r="C785" s="58"/>
    </row>
    <row r="786" spans="1:3" ht="14.4">
      <c r="A786" s="58"/>
      <c r="C786" s="58"/>
    </row>
    <row r="787" spans="1:3" ht="14.4">
      <c r="A787" s="58"/>
      <c r="C787" s="58"/>
    </row>
    <row r="788" spans="1:3" ht="14.4">
      <c r="A788" s="58"/>
      <c r="C788" s="58"/>
    </row>
    <row r="789" spans="1:3" ht="14.4">
      <c r="A789" s="58"/>
      <c r="C789" s="58"/>
    </row>
    <row r="790" spans="1:3" ht="14.4">
      <c r="A790" s="58"/>
      <c r="C790" s="58"/>
    </row>
    <row r="791" spans="1:3" ht="14.4">
      <c r="A791" s="58"/>
      <c r="C791" s="58"/>
    </row>
    <row r="792" spans="1:3" ht="14.4">
      <c r="A792" s="58"/>
      <c r="C792" s="58"/>
    </row>
    <row r="793" spans="1:3" ht="14.4">
      <c r="A793" s="58"/>
      <c r="C793" s="58"/>
    </row>
    <row r="794" spans="1:3" ht="14.4">
      <c r="A794" s="58"/>
      <c r="C794" s="58"/>
    </row>
    <row r="795" spans="1:3" ht="14.4">
      <c r="A795" s="58"/>
      <c r="C795" s="58"/>
    </row>
    <row r="796" spans="1:3" ht="14.4">
      <c r="A796" s="58"/>
      <c r="C796" s="58"/>
    </row>
    <row r="797" spans="1:3" ht="14.4">
      <c r="A797" s="58"/>
      <c r="C797" s="58"/>
    </row>
    <row r="798" spans="1:3" ht="14.4">
      <c r="A798" s="58"/>
      <c r="C798" s="58"/>
    </row>
    <row r="799" spans="1:3" ht="14.4">
      <c r="A799" s="58"/>
      <c r="C799" s="58"/>
    </row>
    <row r="800" spans="1:3" ht="14.4">
      <c r="A800" s="58"/>
      <c r="C800" s="58"/>
    </row>
    <row r="801" spans="1:3" ht="14.4">
      <c r="A801" s="58"/>
      <c r="C801" s="58"/>
    </row>
    <row r="802" spans="1:3" ht="14.4">
      <c r="A802" s="58"/>
      <c r="C802" s="58"/>
    </row>
    <row r="803" spans="1:3" ht="14.4">
      <c r="A803" s="58"/>
      <c r="C803" s="58"/>
    </row>
    <row r="804" spans="1:3" ht="14.4">
      <c r="A804" s="58"/>
      <c r="C804" s="58"/>
    </row>
    <row r="805" spans="1:3" ht="14.4">
      <c r="A805" s="58"/>
      <c r="C805" s="58"/>
    </row>
    <row r="806" spans="1:3" ht="14.4">
      <c r="A806" s="58"/>
      <c r="C806" s="58"/>
    </row>
    <row r="807" spans="1:3" ht="14.4">
      <c r="A807" s="58"/>
      <c r="C807" s="58"/>
    </row>
    <row r="808" spans="1:3" ht="14.4">
      <c r="A808" s="58"/>
      <c r="C808" s="58"/>
    </row>
    <row r="809" spans="1:3" ht="14.4">
      <c r="A809" s="58"/>
      <c r="C809" s="58"/>
    </row>
    <row r="810" spans="1:3" ht="14.4">
      <c r="A810" s="58"/>
      <c r="C810" s="58"/>
    </row>
    <row r="811" spans="1:3" ht="14.4">
      <c r="A811" s="58"/>
      <c r="C811" s="58"/>
    </row>
    <row r="812" spans="1:3" ht="14.4">
      <c r="A812" s="58"/>
      <c r="C812" s="58"/>
    </row>
    <row r="813" spans="1:3" ht="14.4">
      <c r="A813" s="58"/>
      <c r="C813" s="58"/>
    </row>
    <row r="814" spans="1:3" ht="14.4">
      <c r="A814" s="58"/>
      <c r="C814" s="58"/>
    </row>
    <row r="815" spans="1:3" ht="14.4">
      <c r="A815" s="58"/>
      <c r="C815" s="58"/>
    </row>
    <row r="816" spans="1:3" ht="14.4">
      <c r="A816" s="58"/>
      <c r="C816" s="58"/>
    </row>
    <row r="817" spans="1:3" ht="14.4">
      <c r="A817" s="58"/>
      <c r="C817" s="58"/>
    </row>
    <row r="818" spans="1:3" ht="14.4">
      <c r="A818" s="58"/>
      <c r="C818" s="58"/>
    </row>
    <row r="819" spans="1:3" ht="14.4">
      <c r="A819" s="58"/>
      <c r="C819" s="58"/>
    </row>
    <row r="820" spans="1:3" ht="14.4">
      <c r="A820" s="58"/>
      <c r="C820" s="58"/>
    </row>
    <row r="821" spans="1:3" ht="14.4">
      <c r="A821" s="58"/>
      <c r="C821" s="58"/>
    </row>
    <row r="822" spans="1:3" ht="14.4">
      <c r="A822" s="58"/>
      <c r="C822" s="58"/>
    </row>
    <row r="823" spans="1:3" ht="14.4">
      <c r="A823" s="58"/>
      <c r="C823" s="58"/>
    </row>
    <row r="824" spans="1:3" ht="14.4">
      <c r="A824" s="58"/>
      <c r="C824" s="58"/>
    </row>
    <row r="825" spans="1:3" ht="14.4">
      <c r="A825" s="58"/>
      <c r="C825" s="58"/>
    </row>
    <row r="826" spans="1:3" ht="14.4">
      <c r="A826" s="58"/>
      <c r="C826" s="58"/>
    </row>
    <row r="827" spans="1:3" ht="14.4">
      <c r="A827" s="58"/>
      <c r="C827" s="58"/>
    </row>
    <row r="828" spans="1:3" ht="14.4">
      <c r="A828" s="58"/>
      <c r="C828" s="58"/>
    </row>
    <row r="829" spans="1:3" ht="14.4">
      <c r="A829" s="58"/>
      <c r="C829" s="58"/>
    </row>
    <row r="830" spans="1:3" ht="14.4">
      <c r="A830" s="58"/>
      <c r="C830" s="58"/>
    </row>
    <row r="831" spans="1:3" ht="14.4">
      <c r="A831" s="58"/>
      <c r="C831" s="58"/>
    </row>
    <row r="832" spans="1:3" ht="14.4">
      <c r="A832" s="58"/>
      <c r="C832" s="58"/>
    </row>
    <row r="833" spans="1:3" ht="14.4">
      <c r="A833" s="58"/>
      <c r="C833" s="58"/>
    </row>
    <row r="834" spans="1:3" ht="14.4">
      <c r="A834" s="58"/>
      <c r="C834" s="58"/>
    </row>
    <row r="835" spans="1:3" ht="14.4">
      <c r="A835" s="58"/>
      <c r="C835" s="58"/>
    </row>
    <row r="836" spans="1:3" ht="14.4">
      <c r="A836" s="58"/>
      <c r="C836" s="58"/>
    </row>
    <row r="837" spans="1:3" ht="14.4">
      <c r="A837" s="58"/>
      <c r="C837" s="58"/>
    </row>
    <row r="838" spans="1:3" ht="14.4">
      <c r="A838" s="58"/>
      <c r="C838" s="58"/>
    </row>
    <row r="839" spans="1:3" ht="14.4">
      <c r="A839" s="58"/>
      <c r="C839" s="58"/>
    </row>
    <row r="840" spans="1:3" ht="14.4">
      <c r="A840" s="58"/>
      <c r="C840" s="58"/>
    </row>
    <row r="841" spans="1:3" ht="14.4">
      <c r="A841" s="58"/>
      <c r="C841" s="58"/>
    </row>
    <row r="842" spans="1:3" ht="14.4">
      <c r="A842" s="58"/>
      <c r="C842" s="58"/>
    </row>
    <row r="843" spans="1:3" ht="14.4">
      <c r="A843" s="58"/>
      <c r="C843" s="58"/>
    </row>
    <row r="844" spans="1:3" ht="14.4">
      <c r="A844" s="58"/>
      <c r="C844" s="58"/>
    </row>
    <row r="845" spans="1:3" ht="14.4">
      <c r="A845" s="58"/>
      <c r="C845" s="58"/>
    </row>
    <row r="846" spans="1:3" ht="14.4">
      <c r="A846" s="58"/>
      <c r="C846" s="58"/>
    </row>
    <row r="847" spans="1:3" ht="14.4">
      <c r="A847" s="58"/>
      <c r="C847" s="58"/>
    </row>
    <row r="848" spans="1:3" ht="14.4">
      <c r="A848" s="58"/>
      <c r="C848" s="58"/>
    </row>
    <row r="849" spans="1:3" ht="14.4">
      <c r="A849" s="58"/>
      <c r="C849" s="58"/>
    </row>
    <row r="850" spans="1:3" ht="14.4">
      <c r="A850" s="58"/>
      <c r="C850" s="58"/>
    </row>
    <row r="851" spans="1:3" ht="14.4">
      <c r="A851" s="58"/>
      <c r="C851" s="58"/>
    </row>
    <row r="852" spans="1:3" ht="14.4">
      <c r="A852" s="58"/>
      <c r="C852" s="58"/>
    </row>
    <row r="853" spans="1:3" ht="14.4">
      <c r="A853" s="58"/>
      <c r="C853" s="58"/>
    </row>
    <row r="854" spans="1:3" ht="14.4">
      <c r="A854" s="58"/>
      <c r="C854" s="58"/>
    </row>
    <row r="855" spans="1:3" ht="14.4">
      <c r="A855" s="58"/>
      <c r="C855" s="58"/>
    </row>
    <row r="856" spans="1:3" ht="14.4">
      <c r="A856" s="58"/>
      <c r="C856" s="58"/>
    </row>
    <row r="857" spans="1:3" ht="14.4">
      <c r="A857" s="58"/>
      <c r="C857" s="58"/>
    </row>
    <row r="858" spans="1:3" ht="14.4">
      <c r="A858" s="58"/>
      <c r="C858" s="58"/>
    </row>
    <row r="859" spans="1:3" ht="14.4">
      <c r="A859" s="58"/>
      <c r="C859" s="58"/>
    </row>
    <row r="860" spans="1:3" ht="14.4">
      <c r="A860" s="58"/>
      <c r="C860" s="58"/>
    </row>
    <row r="861" spans="1:3" ht="14.4">
      <c r="A861" s="58"/>
      <c r="C861" s="58"/>
    </row>
    <row r="862" spans="1:3" ht="14.4">
      <c r="A862" s="58"/>
      <c r="C862" s="58"/>
    </row>
    <row r="863" spans="1:3" ht="14.4">
      <c r="A863" s="58"/>
      <c r="C863" s="58"/>
    </row>
    <row r="864" spans="1:3" ht="14.4">
      <c r="A864" s="58"/>
      <c r="C864" s="58"/>
    </row>
    <row r="865" spans="1:3" ht="14.4">
      <c r="A865" s="58"/>
      <c r="C865" s="58"/>
    </row>
    <row r="866" spans="1:3" ht="14.4">
      <c r="A866" s="58"/>
      <c r="C866" s="58"/>
    </row>
    <row r="867" spans="1:3" ht="14.4">
      <c r="A867" s="58"/>
      <c r="C867" s="58"/>
    </row>
    <row r="868" spans="1:3" ht="14.4">
      <c r="A868" s="58"/>
      <c r="C868" s="58"/>
    </row>
    <row r="869" spans="1:3" ht="14.4">
      <c r="A869" s="58"/>
      <c r="C869" s="58"/>
    </row>
    <row r="870" spans="1:3" ht="14.4">
      <c r="A870" s="58"/>
      <c r="C870" s="58"/>
    </row>
    <row r="871" spans="1:3" ht="14.4">
      <c r="A871" s="58"/>
      <c r="C871" s="58"/>
    </row>
    <row r="872" spans="1:3" ht="14.4">
      <c r="A872" s="58"/>
      <c r="C872" s="58"/>
    </row>
    <row r="873" spans="1:3" ht="14.4">
      <c r="A873" s="58"/>
      <c r="C873" s="58"/>
    </row>
    <row r="874" spans="1:3" ht="14.4">
      <c r="A874" s="58"/>
      <c r="C874" s="58"/>
    </row>
    <row r="875" spans="1:3" ht="14.4">
      <c r="A875" s="58"/>
      <c r="C875" s="58"/>
    </row>
    <row r="876" spans="1:3" ht="14.4">
      <c r="A876" s="58"/>
      <c r="C876" s="58"/>
    </row>
    <row r="877" spans="1:3" ht="14.4">
      <c r="A877" s="58"/>
      <c r="C877" s="58"/>
    </row>
    <row r="878" spans="1:3" ht="14.4">
      <c r="A878" s="58"/>
      <c r="C878" s="58"/>
    </row>
    <row r="879" spans="1:3" ht="14.4">
      <c r="A879" s="58"/>
      <c r="C879" s="58"/>
    </row>
    <row r="880" spans="1:3" ht="14.4">
      <c r="A880" s="58"/>
      <c r="C880" s="58"/>
    </row>
    <row r="881" spans="1:3" ht="14.4">
      <c r="A881" s="58"/>
      <c r="C881" s="58"/>
    </row>
    <row r="882" spans="1:3" ht="14.4">
      <c r="A882" s="58"/>
      <c r="C882" s="58"/>
    </row>
    <row r="883" spans="1:3" ht="14.4">
      <c r="A883" s="58"/>
      <c r="C883" s="58"/>
    </row>
    <row r="884" spans="1:3" ht="14.4">
      <c r="A884" s="58"/>
      <c r="C884" s="58"/>
    </row>
    <row r="885" spans="1:3" ht="14.4">
      <c r="A885" s="58"/>
      <c r="C885" s="58"/>
    </row>
    <row r="886" spans="1:3" ht="14.4">
      <c r="A886" s="58"/>
      <c r="C886" s="58"/>
    </row>
    <row r="887" spans="1:3" ht="14.4">
      <c r="A887" s="58"/>
      <c r="C887" s="58"/>
    </row>
    <row r="888" spans="1:3" ht="14.4">
      <c r="A888" s="58"/>
      <c r="C888" s="58"/>
    </row>
    <row r="889" spans="1:3" ht="14.4">
      <c r="A889" s="58"/>
      <c r="C889" s="58"/>
    </row>
    <row r="890" spans="1:3" ht="14.4">
      <c r="A890" s="58"/>
      <c r="C890" s="58"/>
    </row>
    <row r="891" spans="1:3" ht="14.4">
      <c r="A891" s="58"/>
      <c r="C891" s="58"/>
    </row>
    <row r="892" spans="1:3" ht="14.4">
      <c r="A892" s="58"/>
      <c r="C892" s="58"/>
    </row>
    <row r="893" spans="1:3" ht="14.4">
      <c r="A893" s="58"/>
      <c r="C893" s="58"/>
    </row>
    <row r="894" spans="1:3" ht="14.4">
      <c r="A894" s="58"/>
      <c r="C894" s="58"/>
    </row>
    <row r="895" spans="1:3" ht="14.4">
      <c r="A895" s="58"/>
      <c r="C895" s="58"/>
    </row>
    <row r="896" spans="1:3" ht="14.4">
      <c r="A896" s="58"/>
      <c r="C896" s="58"/>
    </row>
    <row r="897" spans="1:3" ht="14.4">
      <c r="A897" s="58"/>
      <c r="C897" s="58"/>
    </row>
    <row r="898" spans="1:3" ht="14.4">
      <c r="A898" s="58"/>
      <c r="C898" s="58"/>
    </row>
    <row r="899" spans="1:3" ht="14.4">
      <c r="A899" s="58"/>
      <c r="C899" s="58"/>
    </row>
    <row r="900" spans="1:3" ht="14.4">
      <c r="A900" s="58"/>
      <c r="C900" s="58"/>
    </row>
    <row r="901" spans="1:3" ht="14.4">
      <c r="A901" s="58"/>
      <c r="C901" s="58"/>
    </row>
    <row r="902" spans="1:3" ht="14.4">
      <c r="A902" s="58"/>
      <c r="C902" s="58"/>
    </row>
    <row r="903" spans="1:3" ht="14.4">
      <c r="A903" s="58"/>
      <c r="C903" s="58"/>
    </row>
    <row r="904" spans="1:3" ht="14.4">
      <c r="A904" s="58"/>
      <c r="C904" s="58"/>
    </row>
    <row r="905" spans="1:3" ht="14.4">
      <c r="A905" s="58"/>
      <c r="C905" s="58"/>
    </row>
    <row r="906" spans="1:3" ht="14.4">
      <c r="A906" s="58"/>
      <c r="C906" s="58"/>
    </row>
    <row r="907" spans="1:3" ht="14.4">
      <c r="A907" s="58"/>
      <c r="C907" s="58"/>
    </row>
    <row r="908" spans="1:3" ht="14.4">
      <c r="A908" s="58"/>
      <c r="C908" s="58"/>
    </row>
    <row r="909" spans="1:3" ht="14.4">
      <c r="A909" s="58"/>
      <c r="C909" s="58"/>
    </row>
    <row r="910" spans="1:3" ht="14.4">
      <c r="A910" s="58"/>
      <c r="C910" s="58"/>
    </row>
    <row r="911" spans="1:3" ht="14.4">
      <c r="A911" s="58"/>
      <c r="C911" s="58"/>
    </row>
    <row r="912" spans="1:3" ht="14.4">
      <c r="A912" s="58"/>
      <c r="C912" s="58"/>
    </row>
    <row r="913" spans="1:3" ht="14.4">
      <c r="A913" s="58"/>
      <c r="C913" s="58"/>
    </row>
    <row r="914" spans="1:3" ht="14.4">
      <c r="A914" s="58"/>
      <c r="C914" s="58"/>
    </row>
    <row r="915" spans="1:3" ht="14.4">
      <c r="A915" s="58"/>
      <c r="C915" s="58"/>
    </row>
    <row r="916" spans="1:3" ht="14.4">
      <c r="A916" s="58"/>
      <c r="C916" s="58"/>
    </row>
    <row r="917" spans="1:3" ht="14.4">
      <c r="A917" s="58"/>
      <c r="C917" s="58"/>
    </row>
    <row r="918" spans="1:3" ht="14.4">
      <c r="A918" s="58"/>
      <c r="C918" s="58"/>
    </row>
    <row r="919" spans="1:3" ht="14.4">
      <c r="A919" s="58"/>
      <c r="C919" s="58"/>
    </row>
    <row r="920" spans="1:3" ht="14.4">
      <c r="A920" s="58"/>
      <c r="C920" s="58"/>
    </row>
    <row r="921" spans="1:3" ht="14.4">
      <c r="A921" s="58"/>
      <c r="C921" s="58"/>
    </row>
    <row r="922" spans="1:3" ht="14.4">
      <c r="A922" s="58"/>
      <c r="C922" s="58"/>
    </row>
    <row r="923" spans="1:3" ht="14.4">
      <c r="A923" s="58"/>
      <c r="C923" s="58"/>
    </row>
    <row r="924" spans="1:3" ht="14.4">
      <c r="A924" s="58"/>
      <c r="C924" s="58"/>
    </row>
    <row r="925" spans="1:3" ht="14.4">
      <c r="A925" s="58"/>
      <c r="C925" s="58"/>
    </row>
    <row r="926" spans="1:3" ht="14.4">
      <c r="A926" s="58"/>
      <c r="C926" s="58"/>
    </row>
    <row r="927" spans="1:3" ht="14.4">
      <c r="A927" s="58"/>
      <c r="C927" s="58"/>
    </row>
    <row r="928" spans="1:3" ht="14.4">
      <c r="A928" s="58"/>
      <c r="C928" s="58"/>
    </row>
    <row r="929" spans="1:3" ht="14.4">
      <c r="A929" s="58"/>
      <c r="C929" s="58"/>
    </row>
    <row r="930" spans="1:3" ht="14.4">
      <c r="A930" s="58"/>
      <c r="C930" s="58"/>
    </row>
    <row r="931" spans="1:3" ht="14.4">
      <c r="A931" s="58"/>
      <c r="C931" s="58"/>
    </row>
    <row r="932" spans="1:3" ht="14.4">
      <c r="A932" s="58"/>
      <c r="C932" s="58"/>
    </row>
    <row r="933" spans="1:3" ht="14.4">
      <c r="A933" s="58"/>
      <c r="C933" s="58"/>
    </row>
    <row r="934" spans="1:3" ht="14.4">
      <c r="A934" s="58"/>
      <c r="C934" s="58"/>
    </row>
    <row r="935" spans="1:3" ht="14.4">
      <c r="A935" s="58"/>
      <c r="C935" s="58"/>
    </row>
    <row r="936" spans="1:3" ht="14.4">
      <c r="A936" s="58"/>
      <c r="C936" s="58"/>
    </row>
    <row r="937" spans="1:3" ht="14.4">
      <c r="A937" s="58"/>
      <c r="C937" s="58"/>
    </row>
    <row r="938" spans="1:3" ht="14.4">
      <c r="A938" s="58"/>
      <c r="C938" s="58"/>
    </row>
    <row r="939" spans="1:3" ht="14.4">
      <c r="A939" s="58"/>
      <c r="C939" s="58"/>
    </row>
    <row r="940" spans="1:3" ht="14.4">
      <c r="A940" s="58"/>
      <c r="C940" s="58"/>
    </row>
    <row r="941" spans="1:3" ht="14.4">
      <c r="A941" s="58"/>
      <c r="C941" s="58"/>
    </row>
    <row r="942" spans="1:3" ht="14.4">
      <c r="A942" s="58"/>
      <c r="C942" s="58"/>
    </row>
    <row r="943" spans="1:3" ht="14.4">
      <c r="A943" s="58"/>
      <c r="C943" s="58"/>
    </row>
    <row r="944" spans="1:3" ht="14.4">
      <c r="A944" s="58"/>
      <c r="C944" s="58"/>
    </row>
    <row r="945" spans="1:3" ht="14.4">
      <c r="A945" s="58"/>
      <c r="C945" s="58"/>
    </row>
    <row r="946" spans="1:3" ht="14.4">
      <c r="A946" s="58"/>
      <c r="C946" s="58"/>
    </row>
    <row r="947" spans="1:3" ht="14.4">
      <c r="A947" s="58"/>
      <c r="C947" s="58"/>
    </row>
    <row r="948" spans="1:3" ht="14.4">
      <c r="A948" s="58"/>
      <c r="C948" s="58"/>
    </row>
    <row r="949" spans="1:3" ht="14.4">
      <c r="A949" s="58"/>
      <c r="C949" s="58"/>
    </row>
    <row r="950" spans="1:3" ht="14.4">
      <c r="A950" s="58"/>
      <c r="C950" s="58"/>
    </row>
    <row r="951" spans="1:3" ht="14.4">
      <c r="A951" s="58"/>
      <c r="C951" s="58"/>
    </row>
    <row r="952" spans="1:3" ht="14.4">
      <c r="A952" s="58"/>
      <c r="C952" s="58"/>
    </row>
    <row r="953" spans="1:3" ht="14.4">
      <c r="A953" s="58"/>
      <c r="C953" s="58"/>
    </row>
    <row r="954" spans="1:3" ht="14.4">
      <c r="A954" s="58"/>
      <c r="C954" s="58"/>
    </row>
    <row r="955" spans="1:3" ht="14.4">
      <c r="A955" s="58"/>
      <c r="C955" s="58"/>
    </row>
    <row r="956" spans="1:3" ht="14.4">
      <c r="A956" s="58"/>
      <c r="C956" s="58"/>
    </row>
    <row r="957" spans="1:3" ht="14.4">
      <c r="A957" s="58"/>
      <c r="C957" s="58"/>
    </row>
    <row r="958" spans="1:3" ht="14.4">
      <c r="A958" s="58"/>
      <c r="C958" s="58"/>
    </row>
    <row r="959" spans="1:3" ht="14.4">
      <c r="A959" s="58"/>
      <c r="C959" s="58"/>
    </row>
    <row r="960" spans="1:3" ht="14.4">
      <c r="A960" s="58"/>
      <c r="C960" s="58"/>
    </row>
    <row r="961" spans="1:3" ht="14.4">
      <c r="A961" s="58"/>
      <c r="C961" s="58"/>
    </row>
    <row r="962" spans="1:3" ht="14.4">
      <c r="A962" s="58"/>
      <c r="C962" s="58"/>
    </row>
    <row r="963" spans="1:3" ht="14.4">
      <c r="A963" s="58"/>
      <c r="C963" s="58"/>
    </row>
    <row r="964" spans="1:3" ht="14.4">
      <c r="A964" s="58"/>
      <c r="C964" s="58"/>
    </row>
    <row r="965" spans="1:3" ht="14.4">
      <c r="A965" s="58"/>
      <c r="C965" s="58"/>
    </row>
    <row r="966" spans="1:3" ht="14.4">
      <c r="A966" s="58"/>
      <c r="C966" s="58"/>
    </row>
    <row r="967" spans="1:3" ht="14.4">
      <c r="A967" s="58"/>
      <c r="C967" s="58"/>
    </row>
    <row r="968" spans="1:3" ht="14.4">
      <c r="A968" s="58"/>
      <c r="C968" s="58"/>
    </row>
    <row r="969" spans="1:3" ht="14.4">
      <c r="A969" s="58"/>
      <c r="C969" s="58"/>
    </row>
    <row r="970" spans="1:3" ht="14.4">
      <c r="A970" s="58"/>
      <c r="C970" s="58"/>
    </row>
    <row r="971" spans="1:3" ht="14.4">
      <c r="A971" s="58"/>
      <c r="C971" s="58"/>
    </row>
    <row r="972" spans="1:3" ht="14.4">
      <c r="A972" s="58"/>
      <c r="C972" s="58"/>
    </row>
    <row r="973" spans="1:3" ht="14.4">
      <c r="A973" s="58"/>
      <c r="C973" s="58"/>
    </row>
    <row r="974" spans="1:3" ht="14.4">
      <c r="A974" s="58"/>
      <c r="C974" s="58"/>
    </row>
    <row r="975" spans="1:3" ht="14.4">
      <c r="A975" s="58"/>
      <c r="C975" s="58"/>
    </row>
    <row r="976" spans="1:3" ht="14.4">
      <c r="A976" s="58"/>
      <c r="C976" s="58"/>
    </row>
    <row r="977" spans="1:3" ht="14.4">
      <c r="A977" s="58"/>
      <c r="C977" s="58"/>
    </row>
    <row r="978" spans="1:3" ht="14.4">
      <c r="A978" s="58"/>
      <c r="C978" s="58"/>
    </row>
    <row r="979" spans="1:3" ht="14.4">
      <c r="A979" s="58"/>
      <c r="C979" s="58"/>
    </row>
    <row r="980" spans="1:3" ht="14.4">
      <c r="A980" s="58"/>
      <c r="C980" s="58"/>
    </row>
    <row r="981" spans="1:3" ht="14.4">
      <c r="A981" s="58"/>
      <c r="C981" s="58"/>
    </row>
    <row r="982" spans="1:3" ht="14.4">
      <c r="A982" s="58"/>
      <c r="C982" s="58"/>
    </row>
    <row r="983" spans="1:3" ht="14.4">
      <c r="A983" s="58"/>
      <c r="C983" s="58"/>
    </row>
    <row r="984" spans="1:3" ht="14.4">
      <c r="A984" s="58"/>
      <c r="C984" s="58"/>
    </row>
    <row r="985" spans="1:3" ht="14.4">
      <c r="A985" s="58"/>
      <c r="C985" s="58"/>
    </row>
    <row r="986" spans="1:3" ht="14.4">
      <c r="A986" s="58"/>
      <c r="C986" s="58"/>
    </row>
    <row r="987" spans="1:3" ht="14.4">
      <c r="A987" s="58"/>
      <c r="C987" s="58"/>
    </row>
    <row r="988" spans="1:3" ht="14.4">
      <c r="A988" s="58"/>
      <c r="C988" s="58"/>
    </row>
    <row r="989" spans="1:3" ht="14.4">
      <c r="A989" s="58"/>
      <c r="C989" s="58"/>
    </row>
    <row r="990" spans="1:3" ht="14.4">
      <c r="A990" s="58"/>
      <c r="C990" s="58"/>
    </row>
    <row r="991" spans="1:3" ht="14.4">
      <c r="A991" s="58"/>
      <c r="C991" s="58"/>
    </row>
    <row r="992" spans="1:3" ht="14.4">
      <c r="A992" s="58"/>
      <c r="C992" s="58"/>
    </row>
    <row r="993" spans="1:3" ht="14.4">
      <c r="A993" s="58"/>
      <c r="C993" s="58"/>
    </row>
    <row r="994" spans="1:3" ht="14.4">
      <c r="A994" s="58"/>
      <c r="C994" s="58"/>
    </row>
    <row r="995" spans="1:3" ht="14.4">
      <c r="A995" s="58"/>
      <c r="C995" s="58"/>
    </row>
    <row r="996" spans="1:3" ht="14.4">
      <c r="A996" s="58"/>
      <c r="C996" s="58"/>
    </row>
    <row r="997" spans="1:3" ht="14.4">
      <c r="A997" s="58"/>
      <c r="C997" s="58"/>
    </row>
    <row r="998" spans="1:3" ht="14.4">
      <c r="A998" s="58"/>
      <c r="C998" s="58"/>
    </row>
    <row r="999" spans="1:3" ht="14.4">
      <c r="A999" s="58"/>
      <c r="C999" s="58"/>
    </row>
    <row r="1000" spans="1:3" ht="14.4">
      <c r="A1000" s="58"/>
      <c r="C1000" s="58"/>
    </row>
  </sheetData>
  <hyperlinks>
    <hyperlink ref="A3" r:id="rId1" display="https://archive.org/details/KbndNews02-07-11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15" workbookViewId="0">
      <selection activeCell="J9" sqref="J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325</v>
      </c>
    </row>
    <row r="3" spans="1:27">
      <c r="A3" s="2" t="s">
        <v>326</v>
      </c>
    </row>
    <row r="4" spans="1:27" s="3" customFormat="1">
      <c r="A4" s="3" t="s">
        <v>3</v>
      </c>
      <c r="B4" s="4">
        <v>0</v>
      </c>
      <c r="C4" s="4">
        <v>4.1666666666666666E-3</v>
      </c>
      <c r="D4" s="4">
        <v>9.6527777777777768E-2</v>
      </c>
      <c r="E4" s="4">
        <v>0.12916666666666668</v>
      </c>
      <c r="F4" s="4">
        <v>0.19097222222222221</v>
      </c>
      <c r="G4" s="4">
        <v>0.20972222222222223</v>
      </c>
      <c r="H4" s="4">
        <v>0.30208333333333331</v>
      </c>
      <c r="I4" s="4">
        <v>0.33194444444444443</v>
      </c>
      <c r="J4" s="4">
        <v>0.38541666666666669</v>
      </c>
      <c r="K4" s="4">
        <v>0.39930555555555558</v>
      </c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327</v>
      </c>
      <c r="C5" t="s">
        <v>328</v>
      </c>
      <c r="D5" t="s">
        <v>141</v>
      </c>
      <c r="E5" t="s">
        <v>90</v>
      </c>
      <c r="F5" t="s">
        <v>329</v>
      </c>
      <c r="G5" t="s">
        <v>330</v>
      </c>
      <c r="H5" t="s">
        <v>331</v>
      </c>
      <c r="I5" t="s">
        <v>332</v>
      </c>
      <c r="J5" t="s">
        <v>329</v>
      </c>
      <c r="K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/>
      <c r="F6" s="9"/>
      <c r="G6" s="9"/>
      <c r="H6" s="9"/>
      <c r="I6" s="9"/>
      <c r="J6" s="9"/>
      <c r="K6" s="9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/>
      <c r="E7" s="12"/>
      <c r="F7" s="12">
        <v>2</v>
      </c>
      <c r="G7" s="12">
        <v>2</v>
      </c>
      <c r="H7" s="12">
        <v>2</v>
      </c>
      <c r="I7" s="12">
        <v>2</v>
      </c>
      <c r="J7" s="12">
        <v>2</v>
      </c>
      <c r="K7" s="12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>
        <v>1</v>
      </c>
      <c r="F9" s="12"/>
      <c r="G9" s="12"/>
      <c r="H9" s="12"/>
      <c r="I9" s="12">
        <v>1</v>
      </c>
      <c r="J9" s="12"/>
      <c r="K9" s="12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ht="15.3">
      <c r="A11" s="15"/>
      <c r="B11" s="17"/>
      <c r="C11" s="17"/>
      <c r="D11" s="17"/>
      <c r="E11" s="17"/>
      <c r="F11" s="17"/>
      <c r="G11" s="17"/>
      <c r="H11" s="17"/>
      <c r="I11" s="17"/>
      <c r="J11" s="17"/>
      <c r="K11" s="17"/>
      <c r="R11" s="15"/>
    </row>
    <row r="12" spans="1:27" s="20" customFormat="1" ht="15.3">
      <c r="A12" s="16" t="s">
        <v>28</v>
      </c>
      <c r="B12" s="18">
        <v>2</v>
      </c>
      <c r="C12" s="18">
        <v>2</v>
      </c>
      <c r="D12" s="18">
        <v>2</v>
      </c>
      <c r="E12" s="18">
        <v>2</v>
      </c>
      <c r="F12" s="18">
        <v>2</v>
      </c>
      <c r="G12" s="18">
        <v>2</v>
      </c>
      <c r="H12" s="18">
        <v>2</v>
      </c>
      <c r="I12" s="18">
        <v>2</v>
      </c>
      <c r="J12" s="18">
        <v>2</v>
      </c>
      <c r="K12" s="18">
        <v>2</v>
      </c>
      <c r="L12" s="19"/>
      <c r="M12" s="19"/>
      <c r="N12" s="19"/>
      <c r="O12" s="19"/>
      <c r="P12" s="19"/>
      <c r="Q12" s="19"/>
      <c r="R12" s="16" t="s">
        <v>101</v>
      </c>
      <c r="S12" s="19"/>
      <c r="T12" s="19"/>
      <c r="U12" s="19"/>
      <c r="V12" s="19"/>
      <c r="W12" s="19"/>
      <c r="X12" s="19"/>
      <c r="Y12" s="19"/>
      <c r="Z12" s="19"/>
      <c r="AA12" s="19"/>
    </row>
    <row r="13" spans="1:27" ht="15.3">
      <c r="A13" s="11" t="s">
        <v>29</v>
      </c>
      <c r="B13" s="12"/>
      <c r="C13" s="12">
        <v>1</v>
      </c>
      <c r="D13" s="12"/>
      <c r="E13" s="12">
        <v>2</v>
      </c>
      <c r="F13" s="12"/>
      <c r="G13" s="12">
        <v>1</v>
      </c>
      <c r="H13" s="12"/>
      <c r="I13" s="12">
        <v>1</v>
      </c>
      <c r="J13" s="12"/>
      <c r="K13" s="12"/>
      <c r="L13" s="21"/>
      <c r="M13" s="21"/>
      <c r="N13" s="21"/>
      <c r="O13" s="21"/>
      <c r="P13" s="21"/>
      <c r="Q13" s="21"/>
      <c r="R13" s="28" t="s">
        <v>102</v>
      </c>
      <c r="S13" s="13"/>
      <c r="T13" s="13"/>
      <c r="U13" s="13"/>
      <c r="V13" s="13"/>
      <c r="W13" s="13"/>
      <c r="X13" s="13"/>
      <c r="Y13" s="13"/>
      <c r="Z13" s="13"/>
      <c r="AA13" s="13"/>
    </row>
    <row r="14" spans="1:27" s="20" customFormat="1" ht="15.3">
      <c r="A14" s="16" t="s">
        <v>30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23"/>
      <c r="M14" s="23"/>
      <c r="N14" s="23"/>
      <c r="O14" s="23"/>
      <c r="P14" s="23"/>
      <c r="Q14" s="23"/>
      <c r="R14" s="27" t="s">
        <v>102</v>
      </c>
      <c r="S14" s="19"/>
      <c r="T14" s="19"/>
      <c r="U14" s="19"/>
      <c r="V14" s="19"/>
      <c r="W14" s="19"/>
      <c r="X14" s="19"/>
      <c r="Y14" s="19"/>
      <c r="Z14" s="19"/>
      <c r="AA14" s="19"/>
    </row>
    <row r="15" spans="1:27" s="116" customFormat="1" ht="15.3">
      <c r="A15" s="22" t="s">
        <v>31</v>
      </c>
      <c r="B15" s="113">
        <v>2</v>
      </c>
      <c r="C15" s="113"/>
      <c r="D15" s="113"/>
      <c r="E15" s="113">
        <v>2</v>
      </c>
      <c r="F15" s="113">
        <v>2</v>
      </c>
      <c r="G15" s="113"/>
      <c r="H15" s="113"/>
      <c r="I15" s="113"/>
      <c r="J15" s="113"/>
      <c r="K15" s="113">
        <v>2</v>
      </c>
      <c r="L15" s="114"/>
      <c r="M15" s="114"/>
      <c r="N15" s="114"/>
      <c r="O15" s="114"/>
      <c r="P15" s="114"/>
      <c r="Q15" s="114"/>
      <c r="R15" s="115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2</v>
      </c>
      <c r="E18" s="12"/>
      <c r="F18" s="12"/>
      <c r="G18" s="12">
        <v>2</v>
      </c>
      <c r="H18" s="12">
        <v>2</v>
      </c>
      <c r="I18" s="12">
        <v>2</v>
      </c>
      <c r="J18" s="12"/>
      <c r="K18" s="12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>
        <v>2</v>
      </c>
      <c r="H19" s="9">
        <v>2</v>
      </c>
      <c r="I19" s="9">
        <v>2</v>
      </c>
      <c r="J19" s="9"/>
      <c r="K19" s="9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/>
      <c r="I20" s="12"/>
      <c r="J20" s="12">
        <v>1</v>
      </c>
      <c r="K20" s="12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/>
      <c r="F21" s="9"/>
      <c r="G21" s="9">
        <v>1</v>
      </c>
      <c r="H21" s="9">
        <v>2</v>
      </c>
      <c r="I21" s="9">
        <v>2</v>
      </c>
      <c r="J21" s="9">
        <v>2</v>
      </c>
      <c r="K21" s="9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/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/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/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/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/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/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/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/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/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/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J12" sqref="J12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325</v>
      </c>
    </row>
    <row r="3" spans="1:27">
      <c r="A3" s="32" t="s">
        <v>326</v>
      </c>
    </row>
    <row r="4" spans="1:27" s="33" customFormat="1">
      <c r="A4" s="33" t="s">
        <v>3</v>
      </c>
      <c r="B4" s="34">
        <v>0</v>
      </c>
      <c r="C4" s="34">
        <v>4.1666666666666666E-3</v>
      </c>
      <c r="D4" s="34">
        <v>9.6527777777777768E-2</v>
      </c>
      <c r="E4" s="34">
        <v>0.12916666666666668</v>
      </c>
      <c r="F4" s="34">
        <v>0.19097222222222221</v>
      </c>
      <c r="G4" s="34">
        <v>0.20972222222222223</v>
      </c>
      <c r="H4" s="34">
        <v>0.30208333333333337</v>
      </c>
      <c r="I4" s="34">
        <v>0.33194444444444449</v>
      </c>
      <c r="J4" s="34">
        <v>0.38541666666666669</v>
      </c>
      <c r="K4" s="34">
        <v>0.39930555555555558</v>
      </c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327</v>
      </c>
      <c r="C5" s="29" t="s">
        <v>328</v>
      </c>
      <c r="D5" s="29" t="s">
        <v>141</v>
      </c>
      <c r="E5" s="29" t="s">
        <v>90</v>
      </c>
      <c r="F5" s="29" t="s">
        <v>329</v>
      </c>
      <c r="G5" s="29" t="s">
        <v>330</v>
      </c>
      <c r="H5" s="29" t="s">
        <v>331</v>
      </c>
      <c r="I5" s="29" t="s">
        <v>332</v>
      </c>
      <c r="J5" s="29" t="s">
        <v>329</v>
      </c>
      <c r="K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1</v>
      </c>
      <c r="E6" s="88">
        <v>1</v>
      </c>
      <c r="F6" s="88"/>
      <c r="G6" s="88"/>
      <c r="H6" s="88"/>
      <c r="I6" s="88"/>
      <c r="J6" s="88"/>
      <c r="K6" s="88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>
        <v>1</v>
      </c>
      <c r="I7" s="52">
        <v>1</v>
      </c>
      <c r="J7" s="52"/>
      <c r="K7" s="52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1</v>
      </c>
      <c r="E8" s="88"/>
      <c r="F8" s="88"/>
      <c r="G8" s="88"/>
      <c r="H8" s="88"/>
      <c r="I8" s="88"/>
      <c r="J8" s="88"/>
      <c r="K8" s="88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ht="15.3">
      <c r="A11" s="43"/>
      <c r="B11" s="53"/>
      <c r="C11" s="53"/>
      <c r="D11" s="53"/>
      <c r="E11" s="53"/>
      <c r="F11" s="53"/>
      <c r="G11" s="53"/>
      <c r="H11" s="53"/>
      <c r="I11" s="53"/>
      <c r="J11" s="53"/>
      <c r="K11" s="53"/>
      <c r="R11" s="43"/>
    </row>
    <row r="12" spans="1:27" s="46" customFormat="1" ht="15.3">
      <c r="A12" s="44" t="s">
        <v>28</v>
      </c>
      <c r="B12" s="54">
        <v>2</v>
      </c>
      <c r="C12" s="54">
        <v>2</v>
      </c>
      <c r="D12" s="54">
        <v>2</v>
      </c>
      <c r="E12" s="54">
        <v>2</v>
      </c>
      <c r="F12" s="54">
        <v>2</v>
      </c>
      <c r="G12" s="54">
        <v>2</v>
      </c>
      <c r="H12" s="54">
        <v>2</v>
      </c>
      <c r="I12" s="54">
        <v>2</v>
      </c>
      <c r="J12" s="54">
        <v>2</v>
      </c>
      <c r="K12" s="54">
        <v>2</v>
      </c>
      <c r="L12" s="45"/>
      <c r="M12" s="45"/>
      <c r="N12" s="45"/>
      <c r="O12" s="45"/>
      <c r="P12" s="45"/>
      <c r="Q12" s="45"/>
      <c r="R12" s="44" t="s">
        <v>101</v>
      </c>
      <c r="S12" s="45"/>
      <c r="T12" s="45"/>
      <c r="U12" s="45"/>
      <c r="V12" s="45"/>
      <c r="W12" s="45"/>
      <c r="X12" s="45"/>
      <c r="Y12" s="45"/>
      <c r="Z12" s="45"/>
      <c r="AA12" s="45"/>
    </row>
    <row r="13" spans="1:27" ht="15.3">
      <c r="A13" s="40" t="s">
        <v>29</v>
      </c>
      <c r="B13" s="52"/>
      <c r="C13" s="52">
        <v>1</v>
      </c>
      <c r="D13" s="52"/>
      <c r="E13" s="52">
        <v>1</v>
      </c>
      <c r="F13" s="52"/>
      <c r="G13" s="52"/>
      <c r="H13" s="52"/>
      <c r="I13" s="52">
        <v>1</v>
      </c>
      <c r="J13" s="52"/>
      <c r="K13" s="52"/>
      <c r="L13" s="47"/>
      <c r="M13" s="47"/>
      <c r="N13" s="47"/>
      <c r="O13" s="47"/>
      <c r="P13" s="47"/>
      <c r="Q13" s="47"/>
      <c r="R13" s="57" t="s">
        <v>102</v>
      </c>
      <c r="S13" s="41"/>
      <c r="T13" s="41"/>
      <c r="U13" s="41"/>
      <c r="V13" s="41"/>
      <c r="W13" s="41"/>
      <c r="X13" s="41"/>
      <c r="Y13" s="41"/>
      <c r="Z13" s="41"/>
      <c r="AA13" s="41"/>
    </row>
    <row r="14" spans="1:27" s="46" customFormat="1" ht="15.3">
      <c r="A14" s="44" t="s">
        <v>30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49"/>
      <c r="M14" s="49"/>
      <c r="N14" s="49"/>
      <c r="O14" s="49"/>
      <c r="P14" s="49"/>
      <c r="Q14" s="49"/>
      <c r="R14" s="56" t="s">
        <v>102</v>
      </c>
      <c r="S14" s="45"/>
      <c r="T14" s="45"/>
      <c r="U14" s="45"/>
      <c r="V14" s="45"/>
      <c r="W14" s="45"/>
      <c r="X14" s="45"/>
      <c r="Y14" s="45"/>
      <c r="Z14" s="45"/>
      <c r="AA14" s="45"/>
    </row>
    <row r="15" spans="1:27" s="120" customFormat="1" ht="15.3">
      <c r="A15" s="48" t="s">
        <v>31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>
        <v>2</v>
      </c>
      <c r="L15" s="118"/>
      <c r="M15" s="118"/>
      <c r="N15" s="118"/>
      <c r="O15" s="118"/>
      <c r="P15" s="118"/>
      <c r="Q15" s="118"/>
      <c r="R15" s="119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1</v>
      </c>
      <c r="I17" s="88">
        <v>2</v>
      </c>
      <c r="J17" s="88">
        <v>2</v>
      </c>
      <c r="K17" s="88">
        <v>2</v>
      </c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2</v>
      </c>
      <c r="E18" s="52"/>
      <c r="F18" s="52"/>
      <c r="G18" s="52"/>
      <c r="H18" s="52">
        <v>2</v>
      </c>
      <c r="I18" s="52"/>
      <c r="J18" s="52"/>
      <c r="K18" s="52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88"/>
      <c r="H19" s="88"/>
      <c r="I19" s="88"/>
      <c r="J19" s="88"/>
      <c r="K19" s="88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1</v>
      </c>
      <c r="G20" s="52">
        <v>1</v>
      </c>
      <c r="H20" s="52">
        <v>1</v>
      </c>
      <c r="I20" s="52">
        <v>1</v>
      </c>
      <c r="J20" s="52">
        <v>1</v>
      </c>
      <c r="K20" s="52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/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/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/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/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/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/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/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/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/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/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325</v>
      </c>
    </row>
    <row r="3" spans="1:26" ht="14.4">
      <c r="A3" s="61" t="str">
        <f>HYPERLINK("https://archive.org/details/NoonNews-KchaRadio","https://archive.org/details/NoonNews-KchaRadio")</f>
        <v>https://archive.org/details/NoonNews-KchaRadio</v>
      </c>
    </row>
    <row r="4" spans="1:26" ht="14.4">
      <c r="A4" s="62" t="s">
        <v>3</v>
      </c>
      <c r="B4" s="63">
        <v>0</v>
      </c>
      <c r="C4" s="63">
        <v>4.1666666666666666E-3</v>
      </c>
      <c r="D4" s="63">
        <v>9.6527777777777768E-2</v>
      </c>
      <c r="E4" s="63">
        <v>0.12916666666666668</v>
      </c>
      <c r="F4" s="63">
        <v>0.19097222222222221</v>
      </c>
      <c r="G4" s="63">
        <v>0.20972222222222223</v>
      </c>
      <c r="H4" s="63">
        <v>0.30208333333333331</v>
      </c>
      <c r="I4" s="63">
        <v>0.33194444444444443</v>
      </c>
      <c r="J4" s="63">
        <v>0.38541666666666669</v>
      </c>
      <c r="K4" s="63">
        <v>0.39930555555555558</v>
      </c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327</v>
      </c>
      <c r="C5" s="58" t="s">
        <v>328</v>
      </c>
      <c r="D5" s="58" t="s">
        <v>141</v>
      </c>
      <c r="E5" s="58" t="s">
        <v>90</v>
      </c>
      <c r="F5" s="58" t="s">
        <v>329</v>
      </c>
      <c r="G5" s="58" t="s">
        <v>330</v>
      </c>
      <c r="H5" s="58" t="s">
        <v>331</v>
      </c>
      <c r="I5" s="58" t="s">
        <v>332</v>
      </c>
      <c r="J5" s="58" t="s">
        <v>329</v>
      </c>
      <c r="K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0"/>
      <c r="E7" s="70"/>
      <c r="F7" s="71">
        <v>2</v>
      </c>
      <c r="G7" s="71">
        <v>2</v>
      </c>
      <c r="H7" s="71">
        <v>2</v>
      </c>
      <c r="I7" s="71">
        <v>2</v>
      </c>
      <c r="J7" s="71">
        <v>2</v>
      </c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58"/>
      <c r="C11" s="58"/>
      <c r="D11" s="58"/>
      <c r="E11" s="58"/>
      <c r="F11" s="58"/>
      <c r="G11" s="58"/>
      <c r="H11" s="58"/>
      <c r="I11" s="58"/>
      <c r="J11" s="58"/>
      <c r="K11" s="58"/>
      <c r="R11" s="73"/>
    </row>
    <row r="12" spans="1:26" ht="15.75" customHeight="1">
      <c r="A12" s="74" t="s">
        <v>28</v>
      </c>
      <c r="B12" s="76">
        <v>2</v>
      </c>
      <c r="C12" s="76">
        <v>2</v>
      </c>
      <c r="D12" s="76">
        <v>2</v>
      </c>
      <c r="E12" s="76">
        <v>2</v>
      </c>
      <c r="F12" s="76">
        <v>2</v>
      </c>
      <c r="G12" s="76">
        <v>2</v>
      </c>
      <c r="H12" s="76">
        <v>2</v>
      </c>
      <c r="I12" s="76">
        <v>2</v>
      </c>
      <c r="J12" s="76">
        <v>2</v>
      </c>
      <c r="K12" s="76">
        <v>2</v>
      </c>
      <c r="L12" s="75"/>
      <c r="M12" s="75"/>
      <c r="N12" s="75"/>
      <c r="O12" s="75"/>
      <c r="P12" s="75"/>
      <c r="Q12" s="75"/>
      <c r="R12" s="74" t="s">
        <v>101</v>
      </c>
      <c r="S12" s="75"/>
      <c r="T12" s="75"/>
      <c r="U12" s="75"/>
      <c r="V12" s="75"/>
      <c r="W12" s="75"/>
      <c r="X12" s="75"/>
      <c r="Y12" s="75"/>
      <c r="Z12" s="75"/>
    </row>
    <row r="13" spans="1:26" ht="15.75" customHeight="1">
      <c r="A13" s="69" t="s">
        <v>29</v>
      </c>
      <c r="B13" s="70"/>
      <c r="C13" s="71">
        <v>2</v>
      </c>
      <c r="D13" s="70"/>
      <c r="E13" s="71">
        <v>2</v>
      </c>
      <c r="F13" s="70"/>
      <c r="G13" s="71">
        <v>2</v>
      </c>
      <c r="H13" s="70"/>
      <c r="I13" s="71">
        <v>2</v>
      </c>
      <c r="J13" s="70"/>
      <c r="K13" s="70"/>
      <c r="L13" s="78"/>
      <c r="M13" s="78"/>
      <c r="N13" s="78"/>
      <c r="O13" s="78"/>
      <c r="P13" s="78"/>
      <c r="Q13" s="78"/>
      <c r="R13" s="85" t="s">
        <v>102</v>
      </c>
      <c r="S13" s="70"/>
      <c r="T13" s="70"/>
      <c r="U13" s="70"/>
      <c r="V13" s="70"/>
      <c r="W13" s="70"/>
      <c r="X13" s="70"/>
      <c r="Y13" s="70"/>
      <c r="Z13" s="70"/>
    </row>
    <row r="14" spans="1:26" ht="15.75" customHeight="1">
      <c r="A14" s="74" t="s">
        <v>30</v>
      </c>
      <c r="B14" s="75"/>
      <c r="C14" s="75"/>
      <c r="D14" s="75"/>
      <c r="E14" s="75"/>
      <c r="F14" s="75"/>
      <c r="G14" s="75"/>
      <c r="H14" s="75"/>
      <c r="I14" s="75"/>
      <c r="J14" s="75"/>
      <c r="K14" s="76">
        <v>2</v>
      </c>
      <c r="L14" s="80"/>
      <c r="M14" s="80"/>
      <c r="N14" s="80"/>
      <c r="O14" s="80"/>
      <c r="P14" s="80"/>
      <c r="Q14" s="80"/>
      <c r="R14" s="84" t="s">
        <v>102</v>
      </c>
      <c r="S14" s="75"/>
      <c r="T14" s="75"/>
      <c r="U14" s="75"/>
      <c r="V14" s="75"/>
      <c r="W14" s="75"/>
      <c r="X14" s="75"/>
      <c r="Y14" s="75"/>
      <c r="Z14" s="75"/>
    </row>
    <row r="15" spans="1:26" ht="15.75" customHeight="1">
      <c r="A15" s="79" t="s">
        <v>31</v>
      </c>
      <c r="B15" s="121">
        <v>2</v>
      </c>
      <c r="C15" s="122"/>
      <c r="D15" s="122"/>
      <c r="E15" s="122"/>
      <c r="F15" s="122"/>
      <c r="G15" s="122"/>
      <c r="H15" s="122"/>
      <c r="I15" s="122"/>
      <c r="J15" s="122"/>
      <c r="K15" s="122"/>
      <c r="L15" s="123"/>
      <c r="M15" s="123"/>
      <c r="N15" s="123"/>
      <c r="O15" s="123"/>
      <c r="P15" s="123"/>
      <c r="Q15" s="123"/>
      <c r="R15" s="124"/>
      <c r="S15" s="122"/>
      <c r="T15" s="122"/>
      <c r="U15" s="122"/>
      <c r="V15" s="122"/>
      <c r="W15" s="122"/>
      <c r="X15" s="122"/>
      <c r="Y15" s="122"/>
      <c r="Z15" s="122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1">
        <v>2</v>
      </c>
      <c r="E18" s="70"/>
      <c r="F18" s="71">
        <v>2</v>
      </c>
      <c r="G18" s="71">
        <v>2</v>
      </c>
      <c r="H18" s="71">
        <v>2</v>
      </c>
      <c r="I18" s="71">
        <v>2</v>
      </c>
      <c r="J18" s="71">
        <v>1</v>
      </c>
      <c r="K18" s="70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68">
        <v>2</v>
      </c>
      <c r="H19" s="67"/>
      <c r="I19" s="67"/>
      <c r="J19" s="67"/>
      <c r="K19" s="67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1">
        <v>2</v>
      </c>
      <c r="F20" s="71">
        <v>2</v>
      </c>
      <c r="G20" s="71">
        <v>2</v>
      </c>
      <c r="H20" s="71">
        <v>2</v>
      </c>
      <c r="I20" s="71">
        <v>2</v>
      </c>
      <c r="J20" s="71">
        <v>2</v>
      </c>
      <c r="K20" s="70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7"/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8">
        <v>2</v>
      </c>
      <c r="K21" s="67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/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/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/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/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/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/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/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/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/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/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NoonNews-KchaRadio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AE34"/>
  <sheetViews>
    <sheetView workbookViewId="0">
      <selection activeCell="I19" sqref="I19"/>
    </sheetView>
  </sheetViews>
  <sheetFormatPr defaultColWidth="8.83984375" defaultRowHeight="14.4"/>
  <cols>
    <col min="1" max="1" width="60" customWidth="1"/>
  </cols>
  <sheetData>
    <row r="1" spans="1:31">
      <c r="A1" t="s">
        <v>0</v>
      </c>
    </row>
    <row r="2" spans="1:31">
      <c r="A2" s="1" t="s">
        <v>333</v>
      </c>
    </row>
    <row r="3" spans="1:31">
      <c r="A3" s="2" t="s">
        <v>334</v>
      </c>
    </row>
    <row r="4" spans="1:31" s="3" customFormat="1">
      <c r="A4" s="3" t="s">
        <v>3</v>
      </c>
      <c r="B4" s="4">
        <v>0</v>
      </c>
      <c r="C4" s="4">
        <v>9.7222222222222224E-3</v>
      </c>
      <c r="D4" s="4">
        <v>2.9166666666666664E-2</v>
      </c>
      <c r="E4" s="4">
        <v>0.13958333333333334</v>
      </c>
      <c r="F4" s="4">
        <v>0.18333333333333335</v>
      </c>
      <c r="G4" s="4">
        <v>0.22430555555555556</v>
      </c>
      <c r="H4" s="4">
        <v>0.25</v>
      </c>
      <c r="I4" s="4">
        <v>0.27499999999999997</v>
      </c>
      <c r="J4" s="4">
        <v>0.28750000000000003</v>
      </c>
      <c r="K4" s="4">
        <v>0.29930555555555555</v>
      </c>
      <c r="L4" s="4">
        <v>0.30555555555555552</v>
      </c>
      <c r="M4" s="4">
        <v>0.31111111111111112</v>
      </c>
      <c r="N4" s="4">
        <v>0.3430555555555555</v>
      </c>
      <c r="O4" s="4">
        <v>0.3840277777777778</v>
      </c>
      <c r="P4" s="4"/>
      <c r="Q4" s="4"/>
      <c r="R4" s="4"/>
      <c r="S4" s="4"/>
      <c r="T4" s="4"/>
      <c r="U4" s="4"/>
      <c r="V4" s="4"/>
      <c r="W4" s="6"/>
      <c r="X4" s="6"/>
      <c r="Y4" s="6"/>
      <c r="Z4" s="6"/>
      <c r="AA4" s="6"/>
      <c r="AB4" s="6"/>
      <c r="AC4" s="6"/>
      <c r="AD4" s="6"/>
      <c r="AE4" s="6"/>
    </row>
    <row r="5" spans="1:31">
      <c r="B5" t="s">
        <v>4</v>
      </c>
      <c r="C5" t="s">
        <v>335</v>
      </c>
      <c r="D5" t="s">
        <v>336</v>
      </c>
      <c r="E5" t="s">
        <v>314</v>
      </c>
      <c r="F5" t="s">
        <v>337</v>
      </c>
      <c r="G5" t="s">
        <v>338</v>
      </c>
      <c r="H5" t="s">
        <v>113</v>
      </c>
      <c r="I5" t="s">
        <v>95</v>
      </c>
      <c r="J5" t="s">
        <v>52</v>
      </c>
      <c r="K5" t="s">
        <v>53</v>
      </c>
      <c r="L5" t="s">
        <v>19</v>
      </c>
      <c r="M5" t="s">
        <v>339</v>
      </c>
      <c r="N5" t="s">
        <v>340</v>
      </c>
      <c r="O5" t="s">
        <v>324</v>
      </c>
      <c r="W5" s="7"/>
      <c r="X5" s="7"/>
      <c r="Y5" s="7"/>
      <c r="Z5" s="7"/>
      <c r="AA5" s="7"/>
      <c r="AB5" s="7"/>
      <c r="AD5" s="7"/>
      <c r="AE5" s="7"/>
    </row>
    <row r="6" spans="1:31" ht="15.3">
      <c r="A6" s="8" t="s">
        <v>23</v>
      </c>
      <c r="B6" s="9"/>
      <c r="C6" s="9"/>
      <c r="D6" s="9"/>
      <c r="E6" s="9"/>
      <c r="F6" s="9">
        <v>2</v>
      </c>
      <c r="G6" s="9"/>
      <c r="H6" s="9"/>
      <c r="I6" s="9"/>
      <c r="J6" s="9"/>
      <c r="K6" s="9"/>
      <c r="L6" s="9"/>
      <c r="M6" s="9"/>
      <c r="N6" s="9"/>
      <c r="O6" s="9"/>
      <c r="P6" s="9"/>
      <c r="Q6" s="10"/>
      <c r="R6" s="10"/>
      <c r="S6" s="10"/>
      <c r="T6" s="10"/>
      <c r="U6" s="10"/>
      <c r="V6" s="8" t="s">
        <v>23</v>
      </c>
      <c r="W6" s="10"/>
      <c r="X6" s="10"/>
      <c r="Y6" s="10"/>
      <c r="Z6" s="10"/>
      <c r="AA6" s="10"/>
      <c r="AB6" s="10"/>
      <c r="AC6" s="10"/>
      <c r="AD6" s="10"/>
      <c r="AE6" s="10"/>
    </row>
    <row r="7" spans="1:31" ht="15.3">
      <c r="A7" s="11" t="s">
        <v>24</v>
      </c>
      <c r="B7" s="12"/>
      <c r="C7" s="12">
        <v>2</v>
      </c>
      <c r="D7" s="12"/>
      <c r="E7" s="12">
        <v>2</v>
      </c>
      <c r="F7" s="12"/>
      <c r="G7" s="12">
        <v>2</v>
      </c>
      <c r="H7" s="12">
        <v>2</v>
      </c>
      <c r="I7" s="12">
        <v>2</v>
      </c>
      <c r="J7" s="12">
        <v>2</v>
      </c>
      <c r="K7" s="12">
        <v>2</v>
      </c>
      <c r="L7" s="12">
        <v>2</v>
      </c>
      <c r="M7" s="12">
        <v>2</v>
      </c>
      <c r="N7" s="12">
        <v>2</v>
      </c>
      <c r="O7" s="12"/>
      <c r="P7" s="12"/>
      <c r="Q7" s="13"/>
      <c r="R7" s="13"/>
      <c r="S7" s="13"/>
      <c r="T7" s="13"/>
      <c r="U7" s="13"/>
      <c r="V7" s="11" t="s">
        <v>24</v>
      </c>
      <c r="W7" s="13"/>
      <c r="X7" s="13"/>
      <c r="Y7" s="13"/>
      <c r="Z7" s="13"/>
      <c r="AA7" s="13"/>
      <c r="AB7" s="13"/>
      <c r="AC7" s="13"/>
      <c r="AD7" s="13"/>
      <c r="AE7" s="13"/>
    </row>
    <row r="8" spans="1:31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10"/>
      <c r="R8" s="10"/>
      <c r="S8" s="10"/>
      <c r="T8" s="10"/>
      <c r="U8" s="10"/>
      <c r="V8" s="8" t="s">
        <v>25</v>
      </c>
      <c r="W8" s="10"/>
      <c r="X8" s="10"/>
      <c r="Y8" s="10"/>
      <c r="Z8" s="10"/>
      <c r="AA8" s="10"/>
      <c r="AB8" s="10"/>
      <c r="AC8" s="10"/>
      <c r="AD8" s="10"/>
      <c r="AE8" s="10"/>
    </row>
    <row r="9" spans="1:31" ht="15.3">
      <c r="A9" s="11" t="s">
        <v>26</v>
      </c>
      <c r="B9" s="12"/>
      <c r="C9" s="12"/>
      <c r="D9" s="12"/>
      <c r="E9" s="12"/>
      <c r="F9" s="12"/>
      <c r="G9" s="12">
        <v>2</v>
      </c>
      <c r="H9" s="12"/>
      <c r="I9" s="12"/>
      <c r="J9" s="12"/>
      <c r="K9" s="12"/>
      <c r="L9" s="12"/>
      <c r="M9" s="12"/>
      <c r="N9" s="12"/>
      <c r="O9" s="12"/>
      <c r="P9" s="12"/>
      <c r="Q9" s="13"/>
      <c r="R9" s="13"/>
      <c r="S9" s="13"/>
      <c r="T9" s="13"/>
      <c r="U9" s="13"/>
      <c r="V9" s="11" t="s">
        <v>26</v>
      </c>
      <c r="W9" s="13"/>
      <c r="X9" s="13"/>
      <c r="Y9" s="13"/>
      <c r="Z9" s="13"/>
      <c r="AA9" s="13"/>
      <c r="AB9" s="13"/>
      <c r="AC9" s="13"/>
      <c r="AD9" s="13"/>
      <c r="AE9" s="13"/>
    </row>
    <row r="10" spans="1:31" s="14" customFormat="1" ht="15.3">
      <c r="A10" s="8" t="s">
        <v>27</v>
      </c>
      <c r="B10" s="9"/>
      <c r="C10" s="9"/>
      <c r="D10" s="9">
        <v>1</v>
      </c>
      <c r="E10" s="9">
        <v>2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10"/>
      <c r="R10" s="10"/>
      <c r="S10" s="10"/>
      <c r="T10" s="10"/>
      <c r="U10" s="10"/>
      <c r="V10" s="8" t="s">
        <v>99</v>
      </c>
      <c r="W10" s="10"/>
      <c r="X10" s="10"/>
      <c r="Y10" s="10"/>
      <c r="Z10" s="10"/>
      <c r="AA10" s="10"/>
      <c r="AB10" s="10"/>
      <c r="AC10" s="10"/>
      <c r="AD10" s="10"/>
      <c r="AE10" s="10"/>
    </row>
    <row r="11" spans="1:31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3"/>
      <c r="R11" s="13"/>
      <c r="S11" s="13"/>
      <c r="T11" s="13"/>
      <c r="U11" s="13"/>
      <c r="V11" s="11" t="s">
        <v>100</v>
      </c>
      <c r="W11" s="13"/>
      <c r="X11" s="13"/>
      <c r="Y11" s="13"/>
      <c r="Z11" s="13"/>
      <c r="AA11" s="13"/>
      <c r="AB11" s="13"/>
      <c r="AC11" s="13"/>
      <c r="AD11" s="13"/>
      <c r="AE11" s="13"/>
    </row>
    <row r="12" spans="1:31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>
        <v>2</v>
      </c>
      <c r="L12" s="17">
        <v>2</v>
      </c>
      <c r="M12" s="17">
        <v>2</v>
      </c>
      <c r="N12" s="17">
        <v>2</v>
      </c>
      <c r="O12" s="17">
        <v>2</v>
      </c>
      <c r="P12" s="17"/>
      <c r="V12" s="15"/>
    </row>
    <row r="13" spans="1:31" s="20" customFormat="1" ht="15.3">
      <c r="A13" s="11" t="s">
        <v>29</v>
      </c>
      <c r="B13" s="18"/>
      <c r="C13" s="18"/>
      <c r="D13" s="18">
        <v>2</v>
      </c>
      <c r="E13" s="18">
        <v>2</v>
      </c>
      <c r="F13" s="18">
        <v>1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9"/>
      <c r="R13" s="19"/>
      <c r="S13" s="19"/>
      <c r="T13" s="19"/>
      <c r="U13" s="19"/>
      <c r="V13" s="16" t="s">
        <v>101</v>
      </c>
      <c r="W13" s="19"/>
      <c r="X13" s="19"/>
      <c r="Y13" s="19"/>
      <c r="Z13" s="19"/>
      <c r="AA13" s="19"/>
      <c r="AB13" s="19"/>
      <c r="AC13" s="19"/>
      <c r="AD13" s="19"/>
      <c r="AE13" s="19"/>
    </row>
    <row r="14" spans="1:31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21"/>
      <c r="R14" s="21"/>
      <c r="S14" s="21"/>
      <c r="T14" s="21"/>
      <c r="U14" s="21"/>
      <c r="V14" s="28" t="s">
        <v>102</v>
      </c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>
        <v>2</v>
      </c>
      <c r="J15" s="18">
        <v>2</v>
      </c>
      <c r="K15" s="18">
        <v>2</v>
      </c>
      <c r="L15" s="18">
        <v>2</v>
      </c>
      <c r="M15" s="18"/>
      <c r="N15" s="18"/>
      <c r="O15" s="18"/>
      <c r="P15" s="18"/>
      <c r="Q15" s="23"/>
      <c r="R15" s="23"/>
      <c r="S15" s="23"/>
      <c r="T15" s="23"/>
      <c r="U15" s="23"/>
      <c r="V15" s="27" t="s">
        <v>102</v>
      </c>
      <c r="W15" s="19"/>
      <c r="X15" s="19"/>
      <c r="Y15" s="19"/>
      <c r="Z15" s="19"/>
      <c r="AA15" s="19"/>
      <c r="AB15" s="19"/>
      <c r="AC15" s="19"/>
      <c r="AD15" s="19"/>
      <c r="AE15" s="19"/>
    </row>
    <row r="16" spans="1:31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V16" s="15"/>
    </row>
    <row r="17" spans="1:31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9">
        <v>2</v>
      </c>
      <c r="N17" s="9">
        <v>2</v>
      </c>
      <c r="O17" s="9">
        <v>2</v>
      </c>
      <c r="P17" s="9"/>
      <c r="Q17" s="10"/>
      <c r="R17" s="10"/>
      <c r="S17" s="10"/>
      <c r="T17" s="10"/>
      <c r="U17" s="10"/>
      <c r="V17" s="8" t="s">
        <v>103</v>
      </c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21"/>
      <c r="R18" s="21"/>
      <c r="S18" s="21"/>
      <c r="T18" s="21"/>
      <c r="U18" s="21"/>
      <c r="V18" s="28" t="s">
        <v>102</v>
      </c>
      <c r="W18" s="13"/>
      <c r="X18" s="13"/>
      <c r="Y18" s="13"/>
      <c r="Z18" s="13"/>
      <c r="AA18" s="13"/>
      <c r="AB18" s="13"/>
      <c r="AC18" s="13"/>
      <c r="AD18" s="13"/>
      <c r="AE18" s="13"/>
    </row>
    <row r="19" spans="1:31" s="14" customFormat="1" ht="15.3">
      <c r="A19" s="8" t="s">
        <v>34</v>
      </c>
      <c r="B19" s="9"/>
      <c r="C19" s="9"/>
      <c r="D19" s="9">
        <v>2</v>
      </c>
      <c r="E19" s="9">
        <v>2</v>
      </c>
      <c r="F19" s="9">
        <v>2</v>
      </c>
      <c r="G19" s="9"/>
      <c r="H19" s="9">
        <v>2</v>
      </c>
      <c r="I19" s="9"/>
      <c r="J19" s="9"/>
      <c r="K19" s="9"/>
      <c r="L19" s="9"/>
      <c r="M19" s="9">
        <v>2</v>
      </c>
      <c r="N19" s="9">
        <v>1</v>
      </c>
      <c r="O19" s="9"/>
      <c r="P19" s="9"/>
      <c r="Q19" s="24"/>
      <c r="R19" s="24"/>
      <c r="S19" s="24"/>
      <c r="T19" s="24"/>
      <c r="U19" s="24"/>
      <c r="V19" s="95" t="s">
        <v>102</v>
      </c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ht="15.3">
      <c r="A20" s="11" t="s">
        <v>35</v>
      </c>
      <c r="B20" s="12"/>
      <c r="C20" s="12">
        <v>2</v>
      </c>
      <c r="D20" s="12"/>
      <c r="E20" s="12"/>
      <c r="F20" s="12"/>
      <c r="G20" s="12"/>
      <c r="H20" s="12"/>
      <c r="I20" s="12"/>
      <c r="J20" s="12"/>
      <c r="K20" s="12"/>
      <c r="L20" s="12"/>
      <c r="M20" s="12">
        <v>2</v>
      </c>
      <c r="N20" s="12">
        <v>1</v>
      </c>
      <c r="O20" s="12"/>
      <c r="P20" s="12"/>
      <c r="Q20" s="21"/>
      <c r="R20" s="21"/>
      <c r="S20" s="21"/>
      <c r="T20" s="21"/>
      <c r="U20" s="21"/>
      <c r="V20" s="28" t="s">
        <v>102</v>
      </c>
      <c r="W20" s="13"/>
      <c r="X20" s="13"/>
      <c r="Y20" s="13"/>
      <c r="Z20" s="13"/>
      <c r="AA20" s="13"/>
      <c r="AB20" s="13"/>
      <c r="AC20" s="13"/>
      <c r="AD20" s="13"/>
      <c r="AE20" s="13"/>
    </row>
    <row r="21" spans="1:31" s="14" customFormat="1" ht="15.3">
      <c r="A21" s="8" t="s">
        <v>36</v>
      </c>
      <c r="B21" s="9"/>
      <c r="C21" s="9"/>
      <c r="D21" s="9"/>
      <c r="E21" s="9">
        <v>2</v>
      </c>
      <c r="F21" s="9"/>
      <c r="G21" s="9"/>
      <c r="H21" s="9"/>
      <c r="I21" s="9">
        <v>2</v>
      </c>
      <c r="J21" s="9">
        <v>2</v>
      </c>
      <c r="K21" s="9">
        <v>2</v>
      </c>
      <c r="L21" s="9">
        <v>2</v>
      </c>
      <c r="M21" s="9">
        <v>2</v>
      </c>
      <c r="N21" s="9"/>
      <c r="O21" s="9"/>
      <c r="P21" s="9"/>
      <c r="Q21" s="24"/>
      <c r="R21" s="24"/>
      <c r="S21" s="24"/>
      <c r="T21" s="24"/>
      <c r="U21" s="24"/>
      <c r="V21" s="95" t="s">
        <v>102</v>
      </c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8" t="s">
        <v>102</v>
      </c>
      <c r="W22" s="13"/>
      <c r="X22" s="13"/>
      <c r="Y22" s="13"/>
      <c r="Z22" s="13"/>
      <c r="AA22" s="13"/>
      <c r="AB22" s="13"/>
      <c r="AC22" s="13"/>
      <c r="AD22" s="13"/>
      <c r="AE22" s="13"/>
    </row>
    <row r="23" spans="1:31" ht="15.3">
      <c r="A23" s="15"/>
      <c r="V23" s="15"/>
    </row>
    <row r="24" spans="1:31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6" t="s">
        <v>104</v>
      </c>
      <c r="W24" s="19"/>
      <c r="X24" s="19"/>
      <c r="Y24" s="19"/>
      <c r="Z24" s="19"/>
      <c r="AA24" s="19"/>
      <c r="AB24" s="19"/>
      <c r="AC24" s="19"/>
      <c r="AD24" s="19"/>
      <c r="AE24" s="19"/>
    </row>
    <row r="25" spans="1:31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1" t="s">
        <v>105</v>
      </c>
      <c r="W25" s="13"/>
      <c r="X25" s="13"/>
      <c r="Y25" s="13"/>
      <c r="Z25" s="13"/>
      <c r="AA25" s="13"/>
      <c r="AB25" s="13"/>
      <c r="AC25" s="13"/>
      <c r="AD25" s="13"/>
      <c r="AE25" s="13"/>
    </row>
    <row r="26" spans="1:31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6" t="s">
        <v>106</v>
      </c>
      <c r="W26" s="19"/>
      <c r="X26" s="19"/>
      <c r="Y26" s="19"/>
      <c r="Z26" s="19"/>
      <c r="AA26" s="19"/>
      <c r="AB26" s="19"/>
      <c r="AC26" s="19"/>
      <c r="AD26" s="19"/>
      <c r="AE26" s="19"/>
    </row>
    <row r="27" spans="1:31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 t="s">
        <v>107</v>
      </c>
      <c r="W27" s="13"/>
      <c r="X27" s="13"/>
      <c r="Y27" s="13"/>
      <c r="Z27" s="13"/>
      <c r="AA27" s="13"/>
      <c r="AB27" s="13"/>
      <c r="AC27" s="13"/>
      <c r="AD27" s="13"/>
      <c r="AE27" s="13"/>
    </row>
    <row r="28" spans="1:31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7" t="s">
        <v>102</v>
      </c>
      <c r="W28" s="19"/>
      <c r="X28" s="19"/>
      <c r="Y28" s="19"/>
      <c r="Z28" s="19"/>
      <c r="AA28" s="19"/>
      <c r="AB28" s="19"/>
      <c r="AC28" s="19"/>
      <c r="AD28" s="19"/>
      <c r="AE28" s="19"/>
    </row>
    <row r="29" spans="1:31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8" t="s">
        <v>102</v>
      </c>
      <c r="W29" s="13"/>
      <c r="X29" s="13"/>
      <c r="Y29" s="13"/>
      <c r="Z29" s="13"/>
      <c r="AA29" s="13"/>
      <c r="AB29" s="13"/>
      <c r="AC29" s="13"/>
      <c r="AD29" s="13"/>
      <c r="AE29" s="13"/>
    </row>
    <row r="30" spans="1:31" ht="15.3">
      <c r="A30" s="15"/>
      <c r="V30" s="15"/>
    </row>
    <row r="31" spans="1:31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8" t="s">
        <v>108</v>
      </c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8" t="s">
        <v>102</v>
      </c>
      <c r="W32" s="13"/>
      <c r="X32" s="13"/>
      <c r="Y32" s="13"/>
      <c r="Z32" s="13"/>
      <c r="AA32" s="13"/>
      <c r="AB32" s="13"/>
      <c r="AC32" s="13"/>
      <c r="AD32" s="13"/>
      <c r="AE32" s="13"/>
    </row>
    <row r="33" spans="1:31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8" t="s">
        <v>109</v>
      </c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1" t="s">
        <v>110</v>
      </c>
      <c r="W34" s="13"/>
      <c r="X34" s="13"/>
      <c r="Y34" s="13"/>
      <c r="Z34" s="13"/>
      <c r="AA34" s="13"/>
      <c r="AB34" s="13"/>
      <c r="AC34" s="13"/>
      <c r="AD34" s="13"/>
      <c r="AE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N8" sqref="N8"/>
    </sheetView>
  </sheetViews>
  <sheetFormatPr defaultRowHeight="14.4"/>
  <cols>
    <col min="1" max="1" width="41.05078125" style="30" customWidth="1"/>
    <col min="2" max="1024" width="9.1015625" style="30" customWidth="1"/>
    <col min="1025" max="16384" width="8.83984375" style="29"/>
  </cols>
  <sheetData>
    <row r="1" spans="1:31">
      <c r="A1" s="29" t="s">
        <v>37</v>
      </c>
    </row>
    <row r="2" spans="1:31">
      <c r="A2" s="31" t="s">
        <v>333</v>
      </c>
    </row>
    <row r="3" spans="1:31">
      <c r="A3" s="32" t="s">
        <v>334</v>
      </c>
    </row>
    <row r="4" spans="1:31" s="33" customFormat="1">
      <c r="A4" s="33" t="s">
        <v>3</v>
      </c>
      <c r="B4" s="34">
        <v>0</v>
      </c>
      <c r="C4" s="34">
        <v>9.7222222222222224E-3</v>
      </c>
      <c r="D4" s="34">
        <v>2.9166666666666667E-2</v>
      </c>
      <c r="E4" s="34">
        <v>0.13958333333333334</v>
      </c>
      <c r="F4" s="34">
        <v>0.18333333333333332</v>
      </c>
      <c r="G4" s="34">
        <v>0.22430555555555556</v>
      </c>
      <c r="H4" s="34">
        <v>0.25</v>
      </c>
      <c r="I4" s="34">
        <v>0.27500000000000002</v>
      </c>
      <c r="J4" s="34">
        <v>0.28749999999999998</v>
      </c>
      <c r="K4" s="34">
        <v>0.29930555555555555</v>
      </c>
      <c r="L4" s="34">
        <v>0.30555555555555558</v>
      </c>
      <c r="M4" s="34">
        <v>0.31111111111111112</v>
      </c>
      <c r="N4" s="34">
        <v>0.34305555555555556</v>
      </c>
      <c r="O4" s="34">
        <v>0.3840277777777778</v>
      </c>
      <c r="P4" s="34"/>
      <c r="Q4" s="34"/>
      <c r="R4" s="34"/>
      <c r="S4" s="34"/>
      <c r="T4" s="34"/>
      <c r="U4" s="34"/>
      <c r="V4" s="34"/>
      <c r="W4" s="36"/>
      <c r="X4" s="36"/>
      <c r="Y4" s="36"/>
      <c r="Z4" s="36"/>
      <c r="AA4" s="36"/>
      <c r="AB4" s="36"/>
      <c r="AC4" s="36"/>
      <c r="AD4" s="36"/>
      <c r="AE4" s="36"/>
    </row>
    <row r="5" spans="1:31">
      <c r="B5" s="29" t="s">
        <v>4</v>
      </c>
      <c r="C5" s="29" t="s">
        <v>335</v>
      </c>
      <c r="D5" s="29" t="s">
        <v>336</v>
      </c>
      <c r="E5" s="29" t="s">
        <v>314</v>
      </c>
      <c r="F5" s="29" t="s">
        <v>337</v>
      </c>
      <c r="G5" s="29" t="s">
        <v>338</v>
      </c>
      <c r="H5" s="29" t="s">
        <v>113</v>
      </c>
      <c r="I5" s="29" t="s">
        <v>95</v>
      </c>
      <c r="J5" s="29" t="s">
        <v>52</v>
      </c>
      <c r="K5" s="29" t="s">
        <v>53</v>
      </c>
      <c r="L5" s="29" t="s">
        <v>19</v>
      </c>
      <c r="M5" s="29" t="s">
        <v>339</v>
      </c>
      <c r="N5" s="29" t="s">
        <v>340</v>
      </c>
      <c r="O5" s="29" t="s">
        <v>324</v>
      </c>
      <c r="W5" s="37"/>
      <c r="X5" s="37"/>
      <c r="Y5" s="37"/>
      <c r="Z5" s="37"/>
      <c r="AA5" s="37"/>
      <c r="AB5" s="37"/>
      <c r="AD5" s="37"/>
      <c r="AE5" s="37"/>
    </row>
    <row r="6" spans="1:31" ht="15.3">
      <c r="A6" s="38" t="s">
        <v>23</v>
      </c>
      <c r="B6" s="88"/>
      <c r="C6" s="88">
        <v>1</v>
      </c>
      <c r="D6" s="88"/>
      <c r="E6" s="88"/>
      <c r="F6" s="88">
        <v>1</v>
      </c>
      <c r="G6" s="88"/>
      <c r="H6" s="88"/>
      <c r="I6" s="88"/>
      <c r="J6" s="88"/>
      <c r="K6" s="88"/>
      <c r="L6" s="88"/>
      <c r="M6" s="88"/>
      <c r="N6" s="88"/>
      <c r="O6" s="88"/>
      <c r="P6" s="88"/>
      <c r="Q6" s="39"/>
      <c r="R6" s="39"/>
      <c r="S6" s="39"/>
      <c r="T6" s="39"/>
      <c r="U6" s="39"/>
      <c r="V6" s="38" t="s">
        <v>23</v>
      </c>
      <c r="W6" s="39"/>
      <c r="X6" s="39"/>
      <c r="Y6" s="39"/>
      <c r="Z6" s="39"/>
      <c r="AA6" s="39"/>
      <c r="AB6" s="39"/>
      <c r="AC6" s="39"/>
      <c r="AD6" s="39"/>
      <c r="AE6" s="39"/>
    </row>
    <row r="7" spans="1:31" ht="15.3">
      <c r="A7" s="40" t="s">
        <v>24</v>
      </c>
      <c r="B7" s="52"/>
      <c r="C7" s="52"/>
      <c r="D7" s="52"/>
      <c r="E7" s="52"/>
      <c r="F7" s="52"/>
      <c r="G7" s="52">
        <v>1</v>
      </c>
      <c r="H7" s="52">
        <v>1</v>
      </c>
      <c r="I7" s="52"/>
      <c r="J7" s="52"/>
      <c r="K7" s="52"/>
      <c r="L7" s="52"/>
      <c r="M7" s="52">
        <v>1</v>
      </c>
      <c r="N7" s="52">
        <v>1</v>
      </c>
      <c r="O7" s="52"/>
      <c r="P7" s="52"/>
      <c r="Q7" s="41"/>
      <c r="R7" s="41"/>
      <c r="S7" s="41"/>
      <c r="T7" s="41"/>
      <c r="U7" s="41"/>
      <c r="V7" s="40" t="s">
        <v>24</v>
      </c>
      <c r="W7" s="41"/>
      <c r="X7" s="41"/>
      <c r="Y7" s="41"/>
      <c r="Z7" s="41"/>
      <c r="AA7" s="41"/>
      <c r="AB7" s="41"/>
      <c r="AC7" s="41"/>
      <c r="AD7" s="41"/>
      <c r="AE7" s="41"/>
    </row>
    <row r="8" spans="1:31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39"/>
      <c r="R8" s="39"/>
      <c r="S8" s="39"/>
      <c r="T8" s="39"/>
      <c r="U8" s="39"/>
      <c r="V8" s="38" t="s">
        <v>25</v>
      </c>
      <c r="W8" s="39"/>
      <c r="X8" s="39"/>
      <c r="Y8" s="39"/>
      <c r="Z8" s="39"/>
      <c r="AA8" s="39"/>
      <c r="AB8" s="39"/>
      <c r="AC8" s="39"/>
      <c r="AD8" s="39"/>
      <c r="AE8" s="39"/>
    </row>
    <row r="9" spans="1:31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41"/>
      <c r="R9" s="41"/>
      <c r="S9" s="41"/>
      <c r="T9" s="41"/>
      <c r="U9" s="41"/>
      <c r="V9" s="40" t="s">
        <v>26</v>
      </c>
      <c r="W9" s="41"/>
      <c r="X9" s="41"/>
      <c r="Y9" s="41"/>
      <c r="Z9" s="41"/>
      <c r="AA9" s="41"/>
      <c r="AB9" s="41"/>
      <c r="AC9" s="41"/>
      <c r="AD9" s="41"/>
      <c r="AE9" s="41"/>
    </row>
    <row r="10" spans="1:31" s="42" customFormat="1" ht="15.3">
      <c r="A10" s="38" t="s">
        <v>27</v>
      </c>
      <c r="B10" s="88"/>
      <c r="C10" s="88"/>
      <c r="D10" s="88">
        <v>2</v>
      </c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39"/>
      <c r="R10" s="39"/>
      <c r="S10" s="39"/>
      <c r="T10" s="39"/>
      <c r="U10" s="39"/>
      <c r="V10" s="38" t="s">
        <v>99</v>
      </c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41"/>
      <c r="R11" s="41"/>
      <c r="S11" s="41"/>
      <c r="T11" s="41"/>
      <c r="U11" s="41"/>
      <c r="V11" s="40" t="s">
        <v>100</v>
      </c>
      <c r="W11" s="41"/>
      <c r="X11" s="41"/>
      <c r="Y11" s="41"/>
      <c r="Z11" s="41"/>
      <c r="AA11" s="41"/>
      <c r="AB11" s="41"/>
      <c r="AC11" s="41"/>
      <c r="AD11" s="41"/>
      <c r="AE11" s="41"/>
    </row>
    <row r="12" spans="1:31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K12" s="53">
        <v>2</v>
      </c>
      <c r="L12" s="53">
        <v>2</v>
      </c>
      <c r="M12" s="53">
        <v>2</v>
      </c>
      <c r="N12" s="53">
        <v>2</v>
      </c>
      <c r="O12" s="53">
        <v>2</v>
      </c>
      <c r="P12" s="53"/>
      <c r="V12" s="43"/>
    </row>
    <row r="13" spans="1:31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45"/>
      <c r="R13" s="45"/>
      <c r="S13" s="45"/>
      <c r="T13" s="45"/>
      <c r="U13" s="45"/>
      <c r="V13" s="44" t="s">
        <v>101</v>
      </c>
      <c r="W13" s="45"/>
      <c r="X13" s="45"/>
      <c r="Y13" s="45"/>
      <c r="Z13" s="45"/>
      <c r="AA13" s="45"/>
      <c r="AB13" s="45"/>
      <c r="AC13" s="45"/>
      <c r="AD13" s="45"/>
      <c r="AE13" s="45"/>
    </row>
    <row r="14" spans="1:31" ht="15.3">
      <c r="A14" s="44" t="s">
        <v>30</v>
      </c>
      <c r="B14" s="52"/>
      <c r="C14" s="52"/>
      <c r="D14" s="52"/>
      <c r="E14" s="52"/>
      <c r="F14" s="52">
        <v>1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47"/>
      <c r="R14" s="47"/>
      <c r="S14" s="47"/>
      <c r="T14" s="47"/>
      <c r="U14" s="47"/>
      <c r="V14" s="57" t="s">
        <v>102</v>
      </c>
      <c r="W14" s="41"/>
      <c r="X14" s="41"/>
      <c r="Y14" s="41"/>
      <c r="Z14" s="41"/>
      <c r="AA14" s="41"/>
      <c r="AB14" s="41"/>
      <c r="AC14" s="41"/>
      <c r="AD14" s="41"/>
      <c r="AE14" s="41"/>
    </row>
    <row r="15" spans="1:31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>
        <v>2</v>
      </c>
      <c r="J15" s="54">
        <v>2</v>
      </c>
      <c r="K15" s="54">
        <v>2</v>
      </c>
      <c r="L15" s="54">
        <v>2</v>
      </c>
      <c r="M15" s="54"/>
      <c r="N15" s="54"/>
      <c r="O15" s="54">
        <v>2</v>
      </c>
      <c r="P15" s="54"/>
      <c r="Q15" s="49"/>
      <c r="R15" s="49"/>
      <c r="S15" s="49"/>
      <c r="T15" s="49"/>
      <c r="U15" s="49"/>
      <c r="V15" s="56" t="s">
        <v>102</v>
      </c>
      <c r="W15" s="45"/>
      <c r="X15" s="45"/>
      <c r="Y15" s="45"/>
      <c r="Z15" s="45"/>
      <c r="AA15" s="45"/>
      <c r="AB15" s="45"/>
      <c r="AC15" s="45"/>
      <c r="AD15" s="45"/>
      <c r="AE15" s="45"/>
    </row>
    <row r="16" spans="1:31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V16" s="43"/>
    </row>
    <row r="17" spans="1:31" s="42" customFormat="1" ht="15.3">
      <c r="A17" s="38" t="s">
        <v>32</v>
      </c>
      <c r="B17" s="88"/>
      <c r="C17" s="88">
        <v>1</v>
      </c>
      <c r="D17" s="88">
        <v>2</v>
      </c>
      <c r="E17" s="88">
        <v>2</v>
      </c>
      <c r="F17" s="88">
        <v>2</v>
      </c>
      <c r="G17" s="88"/>
      <c r="H17" s="88">
        <v>2</v>
      </c>
      <c r="I17" s="88">
        <v>2</v>
      </c>
      <c r="J17" s="88">
        <v>2</v>
      </c>
      <c r="K17" s="88">
        <v>2</v>
      </c>
      <c r="L17" s="88">
        <v>2</v>
      </c>
      <c r="M17" s="88">
        <v>2</v>
      </c>
      <c r="N17" s="88">
        <v>2</v>
      </c>
      <c r="O17" s="88">
        <v>2</v>
      </c>
      <c r="P17" s="88"/>
      <c r="Q17" s="39"/>
      <c r="R17" s="39"/>
      <c r="S17" s="39"/>
      <c r="T17" s="39"/>
      <c r="U17" s="39"/>
      <c r="V17" s="38" t="s">
        <v>103</v>
      </c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>
        <v>1</v>
      </c>
      <c r="O18" s="52"/>
      <c r="P18" s="52"/>
      <c r="Q18" s="47"/>
      <c r="R18" s="47"/>
      <c r="S18" s="47"/>
      <c r="T18" s="47"/>
      <c r="U18" s="47"/>
      <c r="V18" s="57" t="s">
        <v>102</v>
      </c>
      <c r="W18" s="41"/>
      <c r="X18" s="41"/>
      <c r="Y18" s="41"/>
      <c r="Z18" s="41"/>
      <c r="AA18" s="41"/>
      <c r="AB18" s="41"/>
      <c r="AC18" s="41"/>
      <c r="AD18" s="41"/>
      <c r="AE18" s="41"/>
    </row>
    <row r="19" spans="1:31" s="42" customFormat="1" ht="15.3">
      <c r="A19" s="38" t="s">
        <v>34</v>
      </c>
      <c r="B19" s="88"/>
      <c r="C19" s="88">
        <v>1</v>
      </c>
      <c r="D19" s="88">
        <v>2</v>
      </c>
      <c r="E19" s="88">
        <v>2</v>
      </c>
      <c r="F19" s="88">
        <v>1</v>
      </c>
      <c r="G19" s="88">
        <v>1</v>
      </c>
      <c r="H19" s="88">
        <v>1</v>
      </c>
      <c r="I19" s="88"/>
      <c r="J19" s="88"/>
      <c r="K19" s="88"/>
      <c r="L19" s="88"/>
      <c r="M19" s="88">
        <v>1</v>
      </c>
      <c r="N19" s="88"/>
      <c r="O19" s="88"/>
      <c r="P19" s="88"/>
      <c r="Q19" s="50"/>
      <c r="R19" s="50"/>
      <c r="S19" s="50"/>
      <c r="T19" s="50"/>
      <c r="U19" s="50"/>
      <c r="V19" s="97" t="s">
        <v>102</v>
      </c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5.3">
      <c r="A20" s="40" t="s">
        <v>35</v>
      </c>
      <c r="B20" s="52"/>
      <c r="C20" s="52">
        <v>1</v>
      </c>
      <c r="D20" s="52">
        <v>2</v>
      </c>
      <c r="E20" s="52">
        <v>2</v>
      </c>
      <c r="F20" s="52"/>
      <c r="G20" s="52">
        <v>1</v>
      </c>
      <c r="H20" s="52"/>
      <c r="I20" s="52"/>
      <c r="J20" s="52"/>
      <c r="K20" s="52"/>
      <c r="L20" s="52"/>
      <c r="M20" s="52">
        <v>1</v>
      </c>
      <c r="N20" s="52">
        <v>1</v>
      </c>
      <c r="O20" s="52"/>
      <c r="P20" s="52"/>
      <c r="Q20" s="47"/>
      <c r="R20" s="47"/>
      <c r="S20" s="47"/>
      <c r="T20" s="47"/>
      <c r="U20" s="47"/>
      <c r="V20" s="57" t="s">
        <v>102</v>
      </c>
      <c r="W20" s="41"/>
      <c r="X20" s="41"/>
      <c r="Y20" s="41"/>
      <c r="Z20" s="41"/>
      <c r="AA20" s="41"/>
      <c r="AB20" s="41"/>
      <c r="AC20" s="41"/>
      <c r="AD20" s="41"/>
      <c r="AE20" s="41"/>
    </row>
    <row r="21" spans="1:31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88">
        <v>2</v>
      </c>
      <c r="J21" s="88">
        <v>2</v>
      </c>
      <c r="K21" s="88">
        <v>2</v>
      </c>
      <c r="L21" s="88">
        <v>2</v>
      </c>
      <c r="M21" s="88"/>
      <c r="N21" s="88"/>
      <c r="O21" s="88"/>
      <c r="P21" s="88"/>
      <c r="Q21" s="50"/>
      <c r="R21" s="50"/>
      <c r="S21" s="50"/>
      <c r="T21" s="50"/>
      <c r="U21" s="50"/>
      <c r="V21" s="97" t="s">
        <v>102</v>
      </c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57" t="s">
        <v>102</v>
      </c>
      <c r="W22" s="41"/>
      <c r="X22" s="41"/>
      <c r="Y22" s="41"/>
      <c r="Z22" s="41"/>
      <c r="AA22" s="41"/>
      <c r="AB22" s="41"/>
      <c r="AC22" s="41"/>
      <c r="AD22" s="41"/>
      <c r="AE22" s="41"/>
    </row>
    <row r="23" spans="1:31" ht="15.3">
      <c r="A23" s="43"/>
      <c r="V23" s="43"/>
    </row>
    <row r="24" spans="1:31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4" t="s">
        <v>104</v>
      </c>
      <c r="W24" s="45"/>
      <c r="X24" s="45"/>
      <c r="Y24" s="45"/>
      <c r="Z24" s="45"/>
      <c r="AA24" s="45"/>
      <c r="AB24" s="45"/>
      <c r="AC24" s="45"/>
      <c r="AD24" s="45"/>
      <c r="AE24" s="45"/>
    </row>
    <row r="25" spans="1:31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0" t="s">
        <v>105</v>
      </c>
      <c r="W25" s="41"/>
      <c r="X25" s="41"/>
      <c r="Y25" s="41"/>
      <c r="Z25" s="41"/>
      <c r="AA25" s="41"/>
      <c r="AB25" s="41"/>
      <c r="AC25" s="41"/>
      <c r="AD25" s="41"/>
      <c r="AE25" s="41"/>
    </row>
    <row r="26" spans="1:31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4" t="s">
        <v>106</v>
      </c>
      <c r="W26" s="45"/>
      <c r="X26" s="45"/>
      <c r="Y26" s="45"/>
      <c r="Z26" s="45"/>
      <c r="AA26" s="45"/>
      <c r="AB26" s="45"/>
      <c r="AC26" s="45"/>
      <c r="AD26" s="45"/>
      <c r="AE26" s="45"/>
    </row>
    <row r="27" spans="1:31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0" t="s">
        <v>107</v>
      </c>
      <c r="W27" s="41"/>
      <c r="X27" s="41"/>
      <c r="Y27" s="41"/>
      <c r="Z27" s="41"/>
      <c r="AA27" s="41"/>
      <c r="AB27" s="41"/>
      <c r="AC27" s="41"/>
      <c r="AD27" s="41"/>
      <c r="AE27" s="41"/>
    </row>
    <row r="28" spans="1:31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56" t="s">
        <v>102</v>
      </c>
      <c r="W28" s="45"/>
      <c r="X28" s="45"/>
      <c r="Y28" s="45"/>
      <c r="Z28" s="45"/>
      <c r="AA28" s="45"/>
      <c r="AB28" s="45"/>
      <c r="AC28" s="45"/>
      <c r="AD28" s="45"/>
      <c r="AE28" s="45"/>
    </row>
    <row r="29" spans="1:31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57" t="s">
        <v>102</v>
      </c>
      <c r="W29" s="41"/>
      <c r="X29" s="41"/>
      <c r="Y29" s="41"/>
      <c r="Z29" s="41"/>
      <c r="AA29" s="41"/>
      <c r="AB29" s="41"/>
      <c r="AC29" s="41"/>
      <c r="AD29" s="41"/>
      <c r="AE29" s="41"/>
    </row>
    <row r="30" spans="1:31" ht="15.3">
      <c r="A30" s="43"/>
      <c r="V30" s="43"/>
    </row>
    <row r="31" spans="1:31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8" t="s">
        <v>108</v>
      </c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57" t="s">
        <v>102</v>
      </c>
      <c r="W32" s="41"/>
      <c r="X32" s="41"/>
      <c r="Y32" s="41"/>
      <c r="Z32" s="41"/>
      <c r="AA32" s="41"/>
      <c r="AB32" s="41"/>
      <c r="AC32" s="41"/>
      <c r="AD32" s="41"/>
      <c r="AE32" s="41"/>
    </row>
    <row r="33" spans="1:31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8" t="s">
        <v>109</v>
      </c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0" t="s">
        <v>110</v>
      </c>
      <c r="W34" s="41"/>
      <c r="X34" s="41"/>
      <c r="Y34" s="41"/>
      <c r="Z34" s="41"/>
      <c r="AA34" s="41"/>
      <c r="AB34" s="41"/>
      <c r="AC34" s="41"/>
      <c r="AD34" s="41"/>
      <c r="AE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AD1000"/>
  <sheetViews>
    <sheetView workbookViewId="0"/>
  </sheetViews>
  <sheetFormatPr defaultColWidth="15.1015625" defaultRowHeight="15" customHeight="1"/>
  <cols>
    <col min="1" max="1" width="52.47265625" style="59" customWidth="1"/>
    <col min="2" max="30" width="7.734375" style="59" customWidth="1"/>
    <col min="31" max="16384" width="15.1015625" style="59"/>
  </cols>
  <sheetData>
    <row r="1" spans="1:30" ht="14.4">
      <c r="A1" s="58" t="s">
        <v>0</v>
      </c>
    </row>
    <row r="2" spans="1:30" ht="14.4">
      <c r="A2" s="60" t="s">
        <v>333</v>
      </c>
    </row>
    <row r="3" spans="1:30" ht="14.4">
      <c r="A3" s="61" t="str">
        <f>HYPERLINK("https://archive.org/details/LumberjackNewsRadioDec32014","https://archive.org/details/LumberjackNewsRadioDec32014")</f>
        <v>https://archive.org/details/LumberjackNewsRadioDec32014</v>
      </c>
    </row>
    <row r="4" spans="1:30" ht="14.4">
      <c r="A4" s="62" t="s">
        <v>3</v>
      </c>
      <c r="B4" s="63">
        <v>0</v>
      </c>
      <c r="C4" s="63">
        <v>9.7222222222222224E-3</v>
      </c>
      <c r="D4" s="63">
        <v>2.9166666666666664E-2</v>
      </c>
      <c r="E4" s="63">
        <v>0.13958333333333334</v>
      </c>
      <c r="F4" s="63">
        <v>0.18333333333333335</v>
      </c>
      <c r="G4" s="63">
        <v>0.22430555555555556</v>
      </c>
      <c r="H4" s="63">
        <v>0.25</v>
      </c>
      <c r="I4" s="63">
        <v>0.27499999999999997</v>
      </c>
      <c r="J4" s="63">
        <v>0.28750000000000003</v>
      </c>
      <c r="K4" s="63">
        <v>0.29930555555555555</v>
      </c>
      <c r="L4" s="63">
        <v>0.30555555555555552</v>
      </c>
      <c r="M4" s="63">
        <v>0.31111111111111112</v>
      </c>
      <c r="N4" s="63">
        <v>0.3430555555555555</v>
      </c>
      <c r="O4" s="63">
        <v>0.3840277777777778</v>
      </c>
      <c r="P4" s="63"/>
      <c r="Q4" s="63"/>
      <c r="R4" s="63"/>
      <c r="S4" s="63"/>
      <c r="T4" s="63"/>
      <c r="U4" s="63"/>
      <c r="V4" s="63"/>
      <c r="W4" s="64"/>
      <c r="X4" s="64"/>
      <c r="Y4" s="64"/>
      <c r="Z4" s="64"/>
      <c r="AA4" s="64"/>
      <c r="AB4" s="64"/>
      <c r="AC4" s="64"/>
      <c r="AD4" s="64"/>
    </row>
    <row r="5" spans="1:30" ht="14.4">
      <c r="A5" s="58"/>
      <c r="B5" s="58" t="s">
        <v>4</v>
      </c>
      <c r="C5" s="58" t="s">
        <v>335</v>
      </c>
      <c r="D5" s="58" t="s">
        <v>336</v>
      </c>
      <c r="E5" s="58" t="s">
        <v>314</v>
      </c>
      <c r="F5" s="58" t="s">
        <v>337</v>
      </c>
      <c r="G5" s="58" t="s">
        <v>338</v>
      </c>
      <c r="H5" s="58" t="s">
        <v>113</v>
      </c>
      <c r="I5" s="58" t="s">
        <v>95</v>
      </c>
      <c r="J5" s="58" t="s">
        <v>52</v>
      </c>
      <c r="K5" s="58" t="s">
        <v>53</v>
      </c>
      <c r="L5" s="58" t="s">
        <v>19</v>
      </c>
      <c r="M5" s="58" t="s">
        <v>339</v>
      </c>
      <c r="N5" s="58" t="s">
        <v>340</v>
      </c>
      <c r="O5" s="58" t="s">
        <v>324</v>
      </c>
      <c r="W5" s="65"/>
      <c r="X5" s="65"/>
      <c r="Y5" s="65"/>
      <c r="Z5" s="65"/>
      <c r="AA5" s="65"/>
      <c r="AB5" s="65"/>
      <c r="AD5" s="65"/>
    </row>
    <row r="6" spans="1:30" ht="15.75" customHeight="1">
      <c r="A6" s="66" t="s">
        <v>23</v>
      </c>
      <c r="B6" s="67"/>
      <c r="C6" s="67"/>
      <c r="D6" s="67"/>
      <c r="E6" s="67"/>
      <c r="F6" s="68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6" t="s">
        <v>23</v>
      </c>
      <c r="W6" s="67"/>
      <c r="X6" s="67"/>
      <c r="Y6" s="67"/>
      <c r="Z6" s="67"/>
      <c r="AA6" s="67"/>
      <c r="AB6" s="67"/>
      <c r="AC6" s="67"/>
      <c r="AD6" s="67"/>
    </row>
    <row r="7" spans="1:30" ht="15.75" customHeight="1">
      <c r="A7" s="69" t="s">
        <v>24</v>
      </c>
      <c r="B7" s="70"/>
      <c r="C7" s="71">
        <v>2</v>
      </c>
      <c r="D7" s="70"/>
      <c r="E7" s="71"/>
      <c r="F7" s="70"/>
      <c r="G7" s="71">
        <v>2</v>
      </c>
      <c r="H7" s="71">
        <v>2</v>
      </c>
      <c r="I7" s="71">
        <v>2</v>
      </c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0"/>
      <c r="P7" s="70"/>
      <c r="Q7" s="70"/>
      <c r="R7" s="70"/>
      <c r="S7" s="70"/>
      <c r="T7" s="70"/>
      <c r="U7" s="70"/>
      <c r="V7" s="69" t="s">
        <v>24</v>
      </c>
      <c r="W7" s="70"/>
      <c r="X7" s="70"/>
      <c r="Y7" s="70"/>
      <c r="Z7" s="70"/>
      <c r="AA7" s="70"/>
      <c r="AB7" s="70"/>
      <c r="AC7" s="70"/>
      <c r="AD7" s="70"/>
    </row>
    <row r="8" spans="1:30" ht="15.75" customHeight="1">
      <c r="A8" s="66" t="s">
        <v>25</v>
      </c>
      <c r="B8" s="67"/>
      <c r="C8" s="67"/>
      <c r="D8" s="67"/>
      <c r="E8" s="67"/>
      <c r="F8" s="68">
        <v>1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6" t="s">
        <v>25</v>
      </c>
      <c r="W8" s="67"/>
      <c r="X8" s="67"/>
      <c r="Y8" s="67"/>
      <c r="Z8" s="67"/>
      <c r="AA8" s="67"/>
      <c r="AB8" s="67"/>
      <c r="AC8" s="67"/>
      <c r="AD8" s="67"/>
    </row>
    <row r="9" spans="1:30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69" t="s">
        <v>26</v>
      </c>
      <c r="W9" s="70"/>
      <c r="X9" s="70"/>
      <c r="Y9" s="70"/>
      <c r="Z9" s="70"/>
      <c r="AA9" s="70"/>
      <c r="AB9" s="70"/>
      <c r="AC9" s="70"/>
      <c r="AD9" s="70"/>
    </row>
    <row r="10" spans="1:30" ht="15.75" customHeight="1">
      <c r="A10" s="66" t="s">
        <v>27</v>
      </c>
      <c r="B10" s="67"/>
      <c r="C10" s="67"/>
      <c r="D10" s="68">
        <v>2</v>
      </c>
      <c r="E10" s="68">
        <v>2</v>
      </c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6" t="s">
        <v>99</v>
      </c>
      <c r="W10" s="67"/>
      <c r="X10" s="67"/>
      <c r="Y10" s="67"/>
      <c r="Z10" s="67"/>
      <c r="AA10" s="67"/>
      <c r="AB10" s="67"/>
      <c r="AC10" s="67"/>
      <c r="AD10" s="67"/>
    </row>
    <row r="11" spans="1:30" ht="15.75" customHeight="1">
      <c r="A11" s="73"/>
      <c r="B11" s="70"/>
      <c r="C11" s="70"/>
      <c r="D11" s="71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69" t="s">
        <v>100</v>
      </c>
      <c r="W11" s="70"/>
      <c r="X11" s="70"/>
      <c r="Y11" s="70"/>
      <c r="Z11" s="70"/>
      <c r="AA11" s="70"/>
      <c r="AB11" s="70"/>
      <c r="AC11" s="70"/>
      <c r="AD11" s="70"/>
    </row>
    <row r="12" spans="1:30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9">
        <v>2</v>
      </c>
      <c r="L12" s="59">
        <v>2</v>
      </c>
      <c r="M12" s="59">
        <v>2</v>
      </c>
      <c r="N12" s="59">
        <v>2</v>
      </c>
      <c r="O12" s="59">
        <v>2</v>
      </c>
      <c r="P12" s="58"/>
      <c r="V12" s="73"/>
    </row>
    <row r="13" spans="1:30" ht="15.75" customHeight="1">
      <c r="A13" s="69" t="s">
        <v>29</v>
      </c>
      <c r="B13" s="75"/>
      <c r="C13" s="75"/>
      <c r="D13" s="76">
        <v>2</v>
      </c>
      <c r="E13" s="76">
        <v>2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4" t="s">
        <v>101</v>
      </c>
      <c r="W13" s="75"/>
      <c r="X13" s="75"/>
      <c r="Y13" s="75"/>
      <c r="Z13" s="75"/>
      <c r="AA13" s="75"/>
      <c r="AB13" s="75"/>
      <c r="AC13" s="75"/>
      <c r="AD13" s="75"/>
    </row>
    <row r="14" spans="1:30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8"/>
      <c r="R14" s="78"/>
      <c r="S14" s="78"/>
      <c r="T14" s="78"/>
      <c r="U14" s="78"/>
      <c r="V14" s="85" t="s">
        <v>102</v>
      </c>
      <c r="W14" s="70"/>
      <c r="X14" s="70"/>
      <c r="Y14" s="70"/>
      <c r="Z14" s="70"/>
      <c r="AA14" s="70"/>
      <c r="AB14" s="70"/>
      <c r="AC14" s="70"/>
      <c r="AD14" s="70"/>
    </row>
    <row r="15" spans="1:30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6">
        <v>2</v>
      </c>
      <c r="J15" s="76">
        <v>2</v>
      </c>
      <c r="K15" s="76">
        <v>2</v>
      </c>
      <c r="L15" s="76">
        <v>2</v>
      </c>
      <c r="M15" s="75"/>
      <c r="N15" s="75"/>
      <c r="O15" s="76">
        <v>2</v>
      </c>
      <c r="P15" s="75"/>
      <c r="Q15" s="80"/>
      <c r="R15" s="80"/>
      <c r="S15" s="80"/>
      <c r="T15" s="80"/>
      <c r="U15" s="80"/>
      <c r="V15" s="84" t="s">
        <v>102</v>
      </c>
      <c r="W15" s="75"/>
      <c r="X15" s="75"/>
      <c r="Y15" s="75"/>
      <c r="Z15" s="75"/>
      <c r="AA15" s="75"/>
      <c r="AB15" s="75"/>
      <c r="AC15" s="75"/>
      <c r="AD15" s="75"/>
    </row>
    <row r="16" spans="1:30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V16" s="73"/>
    </row>
    <row r="17" spans="1:30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>
        <v>2</v>
      </c>
      <c r="L17" s="68">
        <v>2</v>
      </c>
      <c r="M17" s="68">
        <v>2</v>
      </c>
      <c r="N17" s="68">
        <v>2</v>
      </c>
      <c r="O17" s="67"/>
      <c r="P17" s="67"/>
      <c r="Q17" s="67"/>
      <c r="R17" s="67"/>
      <c r="S17" s="67"/>
      <c r="T17" s="67"/>
      <c r="U17" s="67"/>
      <c r="V17" s="66" t="s">
        <v>103</v>
      </c>
      <c r="W17" s="67"/>
      <c r="X17" s="67"/>
      <c r="Y17" s="67"/>
      <c r="Z17" s="67"/>
      <c r="AA17" s="67"/>
      <c r="AB17" s="67"/>
      <c r="AC17" s="67"/>
      <c r="AD17" s="67"/>
    </row>
    <row r="18" spans="1:30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1">
        <v>1</v>
      </c>
      <c r="N18" s="71">
        <v>2</v>
      </c>
      <c r="O18" s="70"/>
      <c r="P18" s="70"/>
      <c r="Q18" s="78"/>
      <c r="R18" s="78"/>
      <c r="S18" s="78"/>
      <c r="T18" s="78"/>
      <c r="U18" s="78"/>
      <c r="V18" s="85" t="s">
        <v>102</v>
      </c>
      <c r="W18" s="70"/>
      <c r="X18" s="70"/>
      <c r="Y18" s="70"/>
      <c r="Z18" s="70"/>
      <c r="AA18" s="70"/>
      <c r="AB18" s="70"/>
      <c r="AC18" s="70"/>
      <c r="AD18" s="70"/>
    </row>
    <row r="19" spans="1:30" ht="15.75" customHeight="1">
      <c r="A19" s="66" t="s">
        <v>34</v>
      </c>
      <c r="B19" s="67"/>
      <c r="C19" s="68"/>
      <c r="D19" s="68">
        <v>2</v>
      </c>
      <c r="E19" s="68">
        <v>2</v>
      </c>
      <c r="F19" s="68">
        <v>2</v>
      </c>
      <c r="G19" s="68">
        <v>2</v>
      </c>
      <c r="H19" s="68">
        <v>2</v>
      </c>
      <c r="I19" s="67"/>
      <c r="J19" s="67"/>
      <c r="K19" s="67"/>
      <c r="L19" s="67"/>
      <c r="M19" s="67"/>
      <c r="N19" s="67"/>
      <c r="O19" s="67"/>
      <c r="P19" s="67"/>
      <c r="Q19" s="81"/>
      <c r="R19" s="81"/>
      <c r="S19" s="81"/>
      <c r="T19" s="81"/>
      <c r="U19" s="81"/>
      <c r="V19" s="98" t="s">
        <v>102</v>
      </c>
      <c r="W19" s="67"/>
      <c r="X19" s="67"/>
      <c r="Y19" s="67"/>
      <c r="Z19" s="67"/>
      <c r="AA19" s="67"/>
      <c r="AB19" s="67"/>
      <c r="AC19" s="67"/>
      <c r="AD19" s="67"/>
    </row>
    <row r="20" spans="1:30" ht="15.75" customHeight="1">
      <c r="A20" s="69" t="s">
        <v>35</v>
      </c>
      <c r="B20" s="70"/>
      <c r="C20" s="71">
        <v>2</v>
      </c>
      <c r="D20" s="70"/>
      <c r="E20" s="71">
        <v>2</v>
      </c>
      <c r="F20" s="70"/>
      <c r="G20" s="71">
        <v>2</v>
      </c>
      <c r="H20" s="71">
        <v>2</v>
      </c>
      <c r="I20" s="71">
        <v>2</v>
      </c>
      <c r="J20" s="71">
        <v>2</v>
      </c>
      <c r="K20" s="71">
        <v>2</v>
      </c>
      <c r="L20" s="71">
        <v>2</v>
      </c>
      <c r="M20" s="71">
        <v>2</v>
      </c>
      <c r="N20" s="71">
        <v>2</v>
      </c>
      <c r="O20" s="70"/>
      <c r="P20" s="70"/>
      <c r="Q20" s="78"/>
      <c r="R20" s="78"/>
      <c r="S20" s="78"/>
      <c r="T20" s="78"/>
      <c r="U20" s="78"/>
      <c r="V20" s="85" t="s">
        <v>102</v>
      </c>
      <c r="W20" s="70"/>
      <c r="X20" s="70"/>
      <c r="Y20" s="70"/>
      <c r="Z20" s="70"/>
      <c r="AA20" s="70"/>
      <c r="AB20" s="70"/>
      <c r="AC20" s="70"/>
      <c r="AD20" s="70"/>
    </row>
    <row r="21" spans="1:30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/>
      <c r="G21" s="68">
        <v>2</v>
      </c>
      <c r="H21" s="68">
        <v>2</v>
      </c>
      <c r="I21" s="68">
        <v>2</v>
      </c>
      <c r="J21" s="68">
        <v>2</v>
      </c>
      <c r="K21" s="68">
        <v>2</v>
      </c>
      <c r="L21" s="68">
        <v>2</v>
      </c>
      <c r="M21" s="68">
        <v>2</v>
      </c>
      <c r="N21" s="68">
        <v>2</v>
      </c>
      <c r="O21" s="67"/>
      <c r="P21" s="67"/>
      <c r="Q21" s="81"/>
      <c r="R21" s="81"/>
      <c r="S21" s="81"/>
      <c r="T21" s="81"/>
      <c r="U21" s="81"/>
      <c r="V21" s="98" t="s">
        <v>102</v>
      </c>
      <c r="W21" s="67"/>
      <c r="X21" s="67"/>
      <c r="Y21" s="67"/>
      <c r="Z21" s="67"/>
      <c r="AA21" s="67"/>
      <c r="AB21" s="67"/>
      <c r="AC21" s="67"/>
      <c r="AD21" s="67"/>
    </row>
    <row r="22" spans="1:30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85" t="s">
        <v>102</v>
      </c>
      <c r="W22" s="70"/>
      <c r="X22" s="70"/>
      <c r="Y22" s="70"/>
      <c r="Z22" s="70"/>
      <c r="AA22" s="70"/>
      <c r="AB22" s="70"/>
      <c r="AC22" s="70"/>
      <c r="AD22" s="70"/>
    </row>
    <row r="23" spans="1:30" ht="15.75" customHeight="1">
      <c r="A23" s="73"/>
      <c r="V23" s="73"/>
    </row>
    <row r="24" spans="1:30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4" t="s">
        <v>104</v>
      </c>
      <c r="W24" s="75"/>
      <c r="X24" s="75"/>
      <c r="Y24" s="75"/>
      <c r="Z24" s="75"/>
      <c r="AA24" s="75"/>
      <c r="AB24" s="75"/>
      <c r="AC24" s="75"/>
      <c r="AD24" s="75"/>
    </row>
    <row r="25" spans="1:30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69" t="s">
        <v>105</v>
      </c>
      <c r="W25" s="70"/>
      <c r="X25" s="70"/>
      <c r="Y25" s="70"/>
      <c r="Z25" s="70"/>
      <c r="AA25" s="70"/>
      <c r="AB25" s="70"/>
      <c r="AC25" s="70"/>
      <c r="AD25" s="70"/>
    </row>
    <row r="26" spans="1:30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4" t="s">
        <v>106</v>
      </c>
      <c r="W26" s="75"/>
      <c r="X26" s="75"/>
      <c r="Y26" s="75"/>
      <c r="Z26" s="75"/>
      <c r="AA26" s="75"/>
      <c r="AB26" s="75"/>
      <c r="AC26" s="75"/>
      <c r="AD26" s="75"/>
    </row>
    <row r="27" spans="1:30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69" t="s">
        <v>107</v>
      </c>
      <c r="W27" s="70"/>
      <c r="X27" s="70"/>
      <c r="Y27" s="70"/>
      <c r="Z27" s="70"/>
      <c r="AA27" s="70"/>
      <c r="AB27" s="70"/>
      <c r="AC27" s="70"/>
      <c r="AD27" s="70"/>
    </row>
    <row r="28" spans="1:30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4" t="s">
        <v>102</v>
      </c>
      <c r="W28" s="75"/>
      <c r="X28" s="75"/>
      <c r="Y28" s="75"/>
      <c r="Z28" s="75"/>
      <c r="AA28" s="75"/>
      <c r="AB28" s="75"/>
      <c r="AC28" s="75"/>
      <c r="AD28" s="75"/>
    </row>
    <row r="29" spans="1:30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85" t="s">
        <v>102</v>
      </c>
      <c r="W29" s="70"/>
      <c r="X29" s="70"/>
      <c r="Y29" s="70"/>
      <c r="Z29" s="70"/>
      <c r="AA29" s="70"/>
      <c r="AB29" s="70"/>
      <c r="AC29" s="70"/>
      <c r="AD29" s="70"/>
    </row>
    <row r="30" spans="1:30" ht="15.75" customHeight="1">
      <c r="A30" s="73"/>
      <c r="V30" s="73"/>
    </row>
    <row r="31" spans="1:30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6" t="s">
        <v>108</v>
      </c>
      <c r="W31" s="67"/>
      <c r="X31" s="67"/>
      <c r="Y31" s="67"/>
      <c r="Z31" s="67"/>
      <c r="AA31" s="67"/>
      <c r="AB31" s="67"/>
      <c r="AC31" s="67"/>
      <c r="AD31" s="67"/>
    </row>
    <row r="32" spans="1:30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85" t="s">
        <v>102</v>
      </c>
      <c r="W32" s="70"/>
      <c r="X32" s="70"/>
      <c r="Y32" s="70"/>
      <c r="Z32" s="70"/>
      <c r="AA32" s="70"/>
      <c r="AB32" s="70"/>
      <c r="AC32" s="70"/>
      <c r="AD32" s="70"/>
    </row>
    <row r="33" spans="1:30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6" t="s">
        <v>109</v>
      </c>
      <c r="W33" s="67"/>
      <c r="X33" s="67"/>
      <c r="Y33" s="67"/>
      <c r="Z33" s="67"/>
      <c r="AA33" s="67"/>
      <c r="AB33" s="67"/>
      <c r="AC33" s="67"/>
      <c r="AD33" s="67"/>
    </row>
    <row r="34" spans="1:30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69" t="s">
        <v>110</v>
      </c>
      <c r="W34" s="70"/>
      <c r="X34" s="70"/>
      <c r="Y34" s="70"/>
      <c r="Z34" s="70"/>
      <c r="AA34" s="70"/>
      <c r="AB34" s="70"/>
      <c r="AC34" s="70"/>
      <c r="AD34" s="70"/>
    </row>
    <row r="35" spans="1:30" ht="14.4">
      <c r="A35" s="58"/>
    </row>
    <row r="36" spans="1:30" ht="14.4">
      <c r="A36" s="58"/>
    </row>
    <row r="37" spans="1:30" ht="14.4">
      <c r="A37" s="58"/>
    </row>
    <row r="38" spans="1:30" ht="14.4">
      <c r="A38" s="58"/>
    </row>
    <row r="39" spans="1:30" ht="14.4">
      <c r="A39" s="58"/>
    </row>
    <row r="40" spans="1:30" ht="14.4">
      <c r="A40" s="58"/>
    </row>
    <row r="41" spans="1:30" ht="14.4">
      <c r="A41" s="58"/>
    </row>
    <row r="42" spans="1:30" ht="14.4">
      <c r="A42" s="58"/>
    </row>
    <row r="43" spans="1:30" ht="14.4">
      <c r="A43" s="58"/>
    </row>
    <row r="44" spans="1:30" ht="14.4">
      <c r="A44" s="58"/>
    </row>
    <row r="45" spans="1:30" ht="14.4">
      <c r="A45" s="58"/>
    </row>
    <row r="46" spans="1:30" ht="14.4">
      <c r="A46" s="58"/>
    </row>
    <row r="47" spans="1:30" ht="14.4">
      <c r="A47" s="58"/>
    </row>
    <row r="48" spans="1:30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LumberjackNewsRadioDec32014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topLeftCell="A2" workbookViewId="0">
      <selection activeCell="H20" sqref="H20"/>
    </sheetView>
  </sheetViews>
  <sheetFormatPr defaultColWidth="8.83984375" defaultRowHeight="14.4"/>
  <cols>
    <col min="1" max="1" width="84.15625" customWidth="1"/>
  </cols>
  <sheetData>
    <row r="1" spans="1:27">
      <c r="A1" t="s">
        <v>0</v>
      </c>
    </row>
    <row r="2" spans="1:27">
      <c r="A2" s="1" t="s">
        <v>341</v>
      </c>
    </row>
    <row r="3" spans="1:27">
      <c r="A3" s="2" t="s">
        <v>342</v>
      </c>
    </row>
    <row r="4" spans="1:27" s="3" customFormat="1">
      <c r="A4" s="3" t="s">
        <v>3</v>
      </c>
      <c r="B4" s="5">
        <v>0</v>
      </c>
      <c r="C4" s="4">
        <v>6.9444444444444441E-3</v>
      </c>
      <c r="D4" s="4">
        <v>2.1527777777777781E-2</v>
      </c>
      <c r="E4" s="4">
        <v>3.888888888888889E-2</v>
      </c>
      <c r="F4" s="4">
        <v>9.8611111111111108E-2</v>
      </c>
      <c r="G4" s="4">
        <v>0.11666666666666665</v>
      </c>
      <c r="H4" s="4">
        <v>0.15763888888888888</v>
      </c>
      <c r="I4" s="4">
        <v>0.2388888888888889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275</v>
      </c>
      <c r="C5" t="s">
        <v>277</v>
      </c>
      <c r="D5" t="s">
        <v>343</v>
      </c>
      <c r="E5" t="s">
        <v>344</v>
      </c>
      <c r="F5" t="s">
        <v>275</v>
      </c>
      <c r="G5" t="s">
        <v>345</v>
      </c>
      <c r="H5" t="s">
        <v>262</v>
      </c>
      <c r="I5" t="s">
        <v>346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10">
        <v>2</v>
      </c>
      <c r="C6" s="10">
        <v>2</v>
      </c>
      <c r="D6" s="10"/>
      <c r="E6" s="10">
        <v>2</v>
      </c>
      <c r="F6" s="10">
        <v>1</v>
      </c>
      <c r="G6" s="10">
        <v>2</v>
      </c>
      <c r="H6" s="10">
        <v>2</v>
      </c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3"/>
      <c r="C7" s="13"/>
      <c r="D7" s="13">
        <v>2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>
        <v>1</v>
      </c>
      <c r="C12">
        <v>2</v>
      </c>
      <c r="D12">
        <v>2</v>
      </c>
      <c r="E12">
        <v>2</v>
      </c>
      <c r="F12">
        <v>2</v>
      </c>
      <c r="G12">
        <v>2</v>
      </c>
      <c r="H12">
        <v>2</v>
      </c>
      <c r="R12" s="15"/>
    </row>
    <row r="13" spans="1:27" s="20" customFormat="1" ht="15.3">
      <c r="A13" s="11" t="s">
        <v>29</v>
      </c>
      <c r="B13" s="19">
        <v>1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21"/>
      <c r="C14" s="21">
        <v>2</v>
      </c>
      <c r="D14" s="21"/>
      <c r="E14" s="21">
        <v>2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23">
        <v>2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R16" s="15"/>
    </row>
    <row r="17" spans="1:27" s="14" customFormat="1" ht="15.3">
      <c r="A17" s="8" t="s">
        <v>32</v>
      </c>
      <c r="B17" s="10">
        <v>2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21"/>
      <c r="C18" s="21"/>
      <c r="D18" s="21">
        <v>2</v>
      </c>
      <c r="E18" s="21">
        <v>2</v>
      </c>
      <c r="F18" s="21"/>
      <c r="G18" s="21"/>
      <c r="H18" s="21">
        <v>2</v>
      </c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24">
        <v>2</v>
      </c>
      <c r="C19" s="24">
        <v>2</v>
      </c>
      <c r="D19" s="24"/>
      <c r="E19" s="24">
        <v>2</v>
      </c>
      <c r="F19" s="24"/>
      <c r="G19" s="24">
        <v>2</v>
      </c>
      <c r="H19" s="24">
        <v>2</v>
      </c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21"/>
      <c r="C20" s="21">
        <v>2</v>
      </c>
      <c r="D20" s="21">
        <v>2</v>
      </c>
      <c r="E20" s="21">
        <v>2</v>
      </c>
      <c r="F20" s="21"/>
      <c r="G20" s="21">
        <v>2</v>
      </c>
      <c r="H20" s="21">
        <v>2</v>
      </c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24">
        <v>2</v>
      </c>
      <c r="C21" s="24">
        <v>2</v>
      </c>
      <c r="D21" s="24">
        <v>2</v>
      </c>
      <c r="E21" s="24">
        <v>2</v>
      </c>
      <c r="F21" s="24">
        <v>2</v>
      </c>
      <c r="G21" s="24">
        <v>2</v>
      </c>
      <c r="H21" s="24">
        <v>2</v>
      </c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AMJ34"/>
  <sheetViews>
    <sheetView topLeftCell="B1" workbookViewId="0">
      <selection activeCell="H5" sqref="H5"/>
    </sheetView>
  </sheetViews>
  <sheetFormatPr defaultRowHeight="14.4"/>
  <cols>
    <col min="1" max="1" width="86.472656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341</v>
      </c>
    </row>
    <row r="3" spans="1:27">
      <c r="A3" s="32" t="s">
        <v>342</v>
      </c>
    </row>
    <row r="4" spans="1:27" s="33" customFormat="1">
      <c r="A4" s="33" t="s">
        <v>3</v>
      </c>
      <c r="B4" s="35">
        <v>0</v>
      </c>
      <c r="C4" s="34">
        <v>6.9444444444444449E-3</v>
      </c>
      <c r="D4" s="34">
        <v>2.1527777777777778E-2</v>
      </c>
      <c r="E4" s="34">
        <v>3.888888888888889E-2</v>
      </c>
      <c r="F4" s="34">
        <v>9.8611111111111108E-2</v>
      </c>
      <c r="G4" s="34">
        <v>0.11666666666666667</v>
      </c>
      <c r="H4" s="34">
        <v>0.15763888888888888</v>
      </c>
      <c r="I4" s="34">
        <v>0.2388888888888889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275</v>
      </c>
      <c r="C5" s="29" t="s">
        <v>277</v>
      </c>
      <c r="D5" s="29" t="s">
        <v>343</v>
      </c>
      <c r="E5" s="29" t="s">
        <v>344</v>
      </c>
      <c r="F5" s="29" t="s">
        <v>275</v>
      </c>
      <c r="G5" s="30" t="s">
        <v>345</v>
      </c>
      <c r="H5" s="29" t="s">
        <v>262</v>
      </c>
      <c r="I5" s="29" t="s">
        <v>346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/>
      <c r="F6" s="88">
        <v>1</v>
      </c>
      <c r="G6" s="88">
        <v>1</v>
      </c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52">
        <v>1</v>
      </c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>
        <v>1</v>
      </c>
      <c r="D13" s="54">
        <v>1</v>
      </c>
      <c r="E13" s="54">
        <v>1</v>
      </c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>
        <v>2</v>
      </c>
      <c r="E18" s="52">
        <v>2</v>
      </c>
      <c r="F18" s="52"/>
      <c r="G18" s="52"/>
      <c r="H18" s="52">
        <v>1</v>
      </c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1</v>
      </c>
      <c r="D19" s="88"/>
      <c r="E19" s="88"/>
      <c r="F19" s="88"/>
      <c r="G19" s="88">
        <v>1</v>
      </c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2</v>
      </c>
      <c r="F20" s="52">
        <v>1</v>
      </c>
      <c r="G20" s="52"/>
      <c r="H20" s="52"/>
      <c r="I20" s="52">
        <v>1</v>
      </c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>
        <v>1</v>
      </c>
      <c r="F21" s="88"/>
      <c r="G21" s="88"/>
      <c r="H21" s="88">
        <v>2</v>
      </c>
      <c r="I21" s="88">
        <v>2</v>
      </c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H34"/>
  <sheetViews>
    <sheetView workbookViewId="0"/>
  </sheetViews>
  <sheetFormatPr defaultColWidth="15.1015625" defaultRowHeight="15" customHeight="1"/>
  <cols>
    <col min="1" max="1" width="33.62890625" style="59" customWidth="1"/>
    <col min="2" max="34" width="7.734375" style="59" customWidth="1"/>
    <col min="35" max="16384" width="15.1015625" style="59"/>
  </cols>
  <sheetData>
    <row r="1" spans="1:34" ht="14.4">
      <c r="A1" s="58" t="s">
        <v>0</v>
      </c>
    </row>
    <row r="2" spans="1:34" ht="14.4">
      <c r="A2" s="60" t="s">
        <v>1</v>
      </c>
    </row>
    <row r="3" spans="1:34" ht="14.4">
      <c r="A3" s="61" t="str">
        <f>HYPERLINK("https://archive.org/details/ChevLocalNewsJuly31","https://archive.org/details/ChevLocalNewsJuly31")</f>
        <v>https://archive.org/details/ChevLocalNewsJuly31</v>
      </c>
    </row>
    <row r="4" spans="1:34" ht="14.4">
      <c r="A4" s="62" t="s">
        <v>3</v>
      </c>
      <c r="B4" s="63">
        <v>0</v>
      </c>
      <c r="C4" s="63">
        <v>6.2499999999999995E-3</v>
      </c>
      <c r="D4" s="63">
        <v>3.3333333333333333E-2</v>
      </c>
      <c r="E4" s="63">
        <v>6.3194444444444442E-2</v>
      </c>
      <c r="F4" s="63">
        <v>7.9861111111111105E-2</v>
      </c>
      <c r="G4" s="63">
        <v>0.11944444444444445</v>
      </c>
      <c r="H4" s="63">
        <v>0.15972222222222224</v>
      </c>
      <c r="I4" s="63">
        <v>0.19305555555555554</v>
      </c>
      <c r="J4" s="63">
        <v>0.22083333333333333</v>
      </c>
      <c r="K4" s="63">
        <v>0.25</v>
      </c>
      <c r="L4" s="63">
        <v>0.27986111111111112</v>
      </c>
      <c r="M4" s="63">
        <v>0.31319444444444444</v>
      </c>
      <c r="N4" s="63">
        <v>0.32916666666666666</v>
      </c>
      <c r="O4" s="63">
        <v>0.36458333333333331</v>
      </c>
      <c r="P4" s="63">
        <v>0.3979166666666667</v>
      </c>
      <c r="Q4" s="63">
        <v>0.40277777777777773</v>
      </c>
      <c r="R4" s="63">
        <v>0.41736111111111113</v>
      </c>
      <c r="S4" s="63">
        <v>0.42430555555555555</v>
      </c>
      <c r="T4" s="63">
        <v>0.43888888888888888</v>
      </c>
      <c r="U4" s="63">
        <v>0.44722222222222219</v>
      </c>
      <c r="V4" s="63"/>
      <c r="W4" s="63"/>
      <c r="X4" s="63"/>
      <c r="Y4" s="63"/>
      <c r="Z4" s="63"/>
      <c r="AA4" s="64"/>
      <c r="AB4" s="64"/>
      <c r="AC4" s="64"/>
      <c r="AD4" s="64"/>
      <c r="AE4" s="64"/>
      <c r="AF4" s="64"/>
      <c r="AG4" s="64"/>
      <c r="AH4" s="64"/>
    </row>
    <row r="5" spans="1:34" ht="14.4">
      <c r="A5" s="58"/>
      <c r="B5" s="58" t="s">
        <v>4</v>
      </c>
      <c r="C5" s="58" t="s">
        <v>84</v>
      </c>
      <c r="D5" s="58" t="s">
        <v>85</v>
      </c>
      <c r="E5" s="58" t="s">
        <v>86</v>
      </c>
      <c r="F5" s="58" t="s">
        <v>87</v>
      </c>
      <c r="G5" s="58" t="s">
        <v>88</v>
      </c>
      <c r="H5" s="58" t="s">
        <v>89</v>
      </c>
      <c r="I5" s="58" t="s">
        <v>90</v>
      </c>
      <c r="J5" s="58" t="s">
        <v>76</v>
      </c>
      <c r="K5" s="58" t="s">
        <v>16</v>
      </c>
      <c r="L5" s="58" t="s">
        <v>16</v>
      </c>
      <c r="M5" s="58" t="s">
        <v>91</v>
      </c>
      <c r="N5" s="58" t="s">
        <v>92</v>
      </c>
      <c r="O5" s="58" t="s">
        <v>93</v>
      </c>
      <c r="P5" s="58" t="s">
        <v>94</v>
      </c>
      <c r="Q5" s="58" t="s">
        <v>95</v>
      </c>
      <c r="R5" s="58" t="s">
        <v>52</v>
      </c>
      <c r="S5" s="58" t="s">
        <v>96</v>
      </c>
      <c r="T5" s="58" t="s">
        <v>97</v>
      </c>
      <c r="U5" s="58" t="s">
        <v>98</v>
      </c>
      <c r="AA5" s="65"/>
      <c r="AB5" s="65"/>
      <c r="AC5" s="65"/>
      <c r="AD5" s="65"/>
      <c r="AE5" s="65"/>
      <c r="AF5" s="65"/>
      <c r="AH5" s="65"/>
    </row>
    <row r="6" spans="1:34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7"/>
      <c r="G6" s="67"/>
      <c r="H6" s="67"/>
      <c r="I6" s="68">
        <v>2</v>
      </c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6" t="s">
        <v>23</v>
      </c>
      <c r="AA6" s="67"/>
      <c r="AB6" s="67"/>
      <c r="AC6" s="67"/>
      <c r="AD6" s="67"/>
      <c r="AE6" s="67"/>
      <c r="AF6" s="67"/>
      <c r="AG6" s="67"/>
      <c r="AH6" s="67"/>
    </row>
    <row r="7" spans="1:34" ht="15.75" customHeight="1">
      <c r="A7" s="69" t="s">
        <v>24</v>
      </c>
      <c r="B7" s="70"/>
      <c r="C7" s="70"/>
      <c r="D7" s="70"/>
      <c r="E7" s="70"/>
      <c r="F7" s="71">
        <v>2</v>
      </c>
      <c r="G7" s="71">
        <v>2</v>
      </c>
      <c r="H7" s="71">
        <v>2</v>
      </c>
      <c r="I7" s="70"/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1">
        <v>2</v>
      </c>
      <c r="S7" s="71">
        <v>2</v>
      </c>
      <c r="T7" s="71">
        <v>2</v>
      </c>
      <c r="U7" s="70"/>
      <c r="V7" s="70"/>
      <c r="W7" s="70"/>
      <c r="X7" s="70"/>
      <c r="Y7" s="70"/>
      <c r="Z7" s="69" t="s">
        <v>24</v>
      </c>
      <c r="AA7" s="70"/>
      <c r="AB7" s="70"/>
      <c r="AC7" s="70"/>
      <c r="AD7" s="70"/>
      <c r="AE7" s="70"/>
      <c r="AF7" s="70"/>
      <c r="AG7" s="70"/>
      <c r="AH7" s="70"/>
    </row>
    <row r="8" spans="1:34" ht="15.75" customHeight="1">
      <c r="A8" s="66" t="s">
        <v>25</v>
      </c>
      <c r="B8" s="67"/>
      <c r="C8" s="68">
        <v>2</v>
      </c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6" t="s">
        <v>25</v>
      </c>
      <c r="AA8" s="67"/>
      <c r="AB8" s="67"/>
      <c r="AC8" s="67"/>
      <c r="AD8" s="67"/>
      <c r="AE8" s="67"/>
      <c r="AF8" s="67"/>
      <c r="AG8" s="67"/>
      <c r="AH8" s="67"/>
    </row>
    <row r="9" spans="1:34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1">
        <v>2</v>
      </c>
      <c r="K9" s="70"/>
      <c r="L9" s="71">
        <v>2</v>
      </c>
      <c r="M9" s="70"/>
      <c r="N9" s="71">
        <v>2</v>
      </c>
      <c r="O9" s="71">
        <v>1</v>
      </c>
      <c r="P9" s="70"/>
      <c r="Q9" s="70"/>
      <c r="R9" s="70"/>
      <c r="S9" s="70"/>
      <c r="T9" s="70"/>
      <c r="U9" s="70"/>
      <c r="V9" s="70"/>
      <c r="W9" s="70"/>
      <c r="X9" s="70"/>
      <c r="Y9" s="70"/>
      <c r="Z9" s="69" t="s">
        <v>26</v>
      </c>
      <c r="AA9" s="70"/>
      <c r="AB9" s="70"/>
      <c r="AC9" s="70"/>
      <c r="AD9" s="70"/>
      <c r="AE9" s="70"/>
      <c r="AF9" s="70"/>
      <c r="AG9" s="70"/>
      <c r="AH9" s="70"/>
    </row>
    <row r="10" spans="1:34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6" t="s">
        <v>99</v>
      </c>
      <c r="AA10" s="67"/>
      <c r="AB10" s="67"/>
      <c r="AC10" s="67"/>
      <c r="AD10" s="67"/>
      <c r="AE10" s="67"/>
      <c r="AF10" s="67"/>
      <c r="AG10" s="67"/>
      <c r="AH10" s="67"/>
    </row>
    <row r="11" spans="1:34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69" t="s">
        <v>100</v>
      </c>
      <c r="AA11" s="70"/>
      <c r="AB11" s="70"/>
      <c r="AC11" s="70"/>
      <c r="AD11" s="70"/>
      <c r="AE11" s="70"/>
      <c r="AF11" s="70"/>
      <c r="AG11" s="70"/>
      <c r="AH11" s="70"/>
    </row>
    <row r="12" spans="1:34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9">
        <v>2</v>
      </c>
      <c r="L12" s="59">
        <v>2</v>
      </c>
      <c r="M12" s="59">
        <v>2</v>
      </c>
      <c r="N12" s="59">
        <v>2</v>
      </c>
      <c r="O12" s="59">
        <v>2</v>
      </c>
      <c r="P12" s="59">
        <v>2</v>
      </c>
      <c r="Q12" s="59">
        <v>2</v>
      </c>
      <c r="R12" s="59">
        <v>2</v>
      </c>
      <c r="S12" s="59">
        <v>2</v>
      </c>
      <c r="T12" s="59">
        <v>2</v>
      </c>
      <c r="U12" s="59">
        <v>2</v>
      </c>
      <c r="V12" s="58"/>
      <c r="W12" s="58"/>
      <c r="X12" s="58"/>
      <c r="Y12" s="58"/>
      <c r="Z12" s="73"/>
    </row>
    <row r="13" spans="1:34" ht="15.75" customHeight="1">
      <c r="A13" s="69" t="s">
        <v>29</v>
      </c>
      <c r="B13" s="75"/>
      <c r="C13" s="75"/>
      <c r="D13" s="75"/>
      <c r="E13" s="75"/>
      <c r="F13" s="75"/>
      <c r="G13" s="76">
        <v>1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4" t="s">
        <v>101</v>
      </c>
      <c r="AA13" s="75"/>
      <c r="AB13" s="75"/>
      <c r="AC13" s="75"/>
      <c r="AD13" s="75"/>
      <c r="AE13" s="75"/>
      <c r="AF13" s="75"/>
      <c r="AG13" s="75"/>
      <c r="AH13" s="75"/>
    </row>
    <row r="14" spans="1:34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85" t="s">
        <v>102</v>
      </c>
      <c r="AA14" s="70"/>
      <c r="AB14" s="70"/>
      <c r="AC14" s="70"/>
      <c r="AD14" s="70"/>
      <c r="AE14" s="70"/>
      <c r="AF14" s="70"/>
      <c r="AG14" s="70"/>
      <c r="AH14" s="70"/>
    </row>
    <row r="15" spans="1:34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6">
        <v>2</v>
      </c>
      <c r="Q15" s="76">
        <v>2</v>
      </c>
      <c r="R15" s="76">
        <v>2</v>
      </c>
      <c r="S15" s="76">
        <v>2</v>
      </c>
      <c r="T15" s="76">
        <v>2</v>
      </c>
      <c r="U15" s="76">
        <v>2</v>
      </c>
      <c r="V15" s="75"/>
      <c r="W15" s="75"/>
      <c r="X15" s="75"/>
      <c r="Y15" s="75"/>
      <c r="Z15" s="84" t="s">
        <v>102</v>
      </c>
      <c r="AA15" s="75"/>
      <c r="AB15" s="75"/>
      <c r="AC15" s="75"/>
      <c r="AD15" s="75"/>
      <c r="AE15" s="75"/>
      <c r="AF15" s="75"/>
      <c r="AG15" s="75"/>
      <c r="AH15" s="75"/>
    </row>
    <row r="16" spans="1:34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73"/>
    </row>
    <row r="17" spans="1:34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>
        <v>2</v>
      </c>
      <c r="L17" s="68">
        <v>2</v>
      </c>
      <c r="M17" s="68">
        <v>2</v>
      </c>
      <c r="N17" s="68">
        <v>2</v>
      </c>
      <c r="O17" s="68">
        <v>2</v>
      </c>
      <c r="P17" s="68">
        <v>2</v>
      </c>
      <c r="Q17" s="68">
        <v>2</v>
      </c>
      <c r="R17" s="68">
        <v>2</v>
      </c>
      <c r="S17" s="68">
        <v>2</v>
      </c>
      <c r="T17" s="68">
        <v>2</v>
      </c>
      <c r="U17" s="67"/>
      <c r="V17" s="67"/>
      <c r="W17" s="67"/>
      <c r="X17" s="67"/>
      <c r="Y17" s="67"/>
      <c r="Z17" s="66" t="s">
        <v>103</v>
      </c>
      <c r="AA17" s="67"/>
      <c r="AB17" s="67"/>
      <c r="AC17" s="67"/>
      <c r="AD17" s="67"/>
      <c r="AE17" s="67"/>
      <c r="AF17" s="67"/>
      <c r="AG17" s="67"/>
      <c r="AH17" s="67"/>
    </row>
    <row r="18" spans="1:34" ht="15.75" customHeight="1">
      <c r="A18" s="69" t="s">
        <v>33</v>
      </c>
      <c r="B18" s="70"/>
      <c r="C18" s="71">
        <v>2</v>
      </c>
      <c r="D18" s="71">
        <v>2</v>
      </c>
      <c r="E18" s="70"/>
      <c r="F18" s="70"/>
      <c r="G18" s="70"/>
      <c r="H18" s="70"/>
      <c r="I18" s="70"/>
      <c r="J18" s="71">
        <v>1</v>
      </c>
      <c r="K18" s="71">
        <v>1</v>
      </c>
      <c r="L18" s="71">
        <v>2</v>
      </c>
      <c r="M18" s="71">
        <v>2</v>
      </c>
      <c r="N18" s="71">
        <v>2</v>
      </c>
      <c r="O18" s="71">
        <v>2</v>
      </c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85" t="s">
        <v>102</v>
      </c>
      <c r="AA18" s="70"/>
      <c r="AB18" s="70"/>
      <c r="AC18" s="70"/>
      <c r="AD18" s="70"/>
      <c r="AE18" s="70"/>
      <c r="AF18" s="70"/>
      <c r="AG18" s="70"/>
      <c r="AH18" s="70"/>
    </row>
    <row r="19" spans="1:34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/>
      <c r="G19" s="68">
        <v>2</v>
      </c>
      <c r="H19" s="68">
        <v>2</v>
      </c>
      <c r="I19" s="68">
        <v>2</v>
      </c>
      <c r="J19" s="68">
        <v>2</v>
      </c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98" t="s">
        <v>102</v>
      </c>
      <c r="AA19" s="67"/>
      <c r="AB19" s="67"/>
      <c r="AC19" s="67"/>
      <c r="AD19" s="67"/>
      <c r="AE19" s="67"/>
      <c r="AF19" s="67"/>
      <c r="AG19" s="67"/>
      <c r="AH19" s="67"/>
    </row>
    <row r="20" spans="1:34" ht="15.75" customHeight="1">
      <c r="A20" s="69" t="s">
        <v>35</v>
      </c>
      <c r="B20" s="70"/>
      <c r="C20" s="70"/>
      <c r="D20" s="70"/>
      <c r="E20" s="71">
        <v>2</v>
      </c>
      <c r="F20" s="71">
        <v>2</v>
      </c>
      <c r="G20" s="70"/>
      <c r="H20" s="71">
        <v>2</v>
      </c>
      <c r="I20" s="71"/>
      <c r="J20" s="71">
        <v>2</v>
      </c>
      <c r="K20" s="71">
        <v>2</v>
      </c>
      <c r="L20" s="71">
        <v>2</v>
      </c>
      <c r="M20" s="71">
        <v>2</v>
      </c>
      <c r="N20" s="71">
        <v>2</v>
      </c>
      <c r="O20" s="71">
        <v>2</v>
      </c>
      <c r="P20" s="71">
        <v>2</v>
      </c>
      <c r="Q20" s="71">
        <v>2</v>
      </c>
      <c r="R20" s="71">
        <v>2</v>
      </c>
      <c r="S20" s="71">
        <v>2</v>
      </c>
      <c r="T20" s="71">
        <v>2</v>
      </c>
      <c r="U20" s="70"/>
      <c r="V20" s="70"/>
      <c r="W20" s="70"/>
      <c r="X20" s="70"/>
      <c r="Y20" s="70"/>
      <c r="Z20" s="85" t="s">
        <v>102</v>
      </c>
      <c r="AA20" s="70"/>
      <c r="AB20" s="70"/>
      <c r="AC20" s="70"/>
      <c r="AD20" s="70"/>
      <c r="AE20" s="70"/>
      <c r="AF20" s="70"/>
      <c r="AG20" s="70"/>
      <c r="AH20" s="70"/>
    </row>
    <row r="21" spans="1:34" ht="15.75" customHeight="1">
      <c r="A21" s="66" t="s">
        <v>36</v>
      </c>
      <c r="B21" s="67"/>
      <c r="C21" s="67"/>
      <c r="D21" s="67"/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8">
        <v>2</v>
      </c>
      <c r="K21" s="68">
        <v>2</v>
      </c>
      <c r="L21" s="68">
        <v>2</v>
      </c>
      <c r="M21" s="68">
        <v>2</v>
      </c>
      <c r="N21" s="68">
        <v>2</v>
      </c>
      <c r="O21" s="68">
        <v>2</v>
      </c>
      <c r="P21" s="68">
        <v>2</v>
      </c>
      <c r="Q21" s="68">
        <v>2</v>
      </c>
      <c r="R21" s="68">
        <v>2</v>
      </c>
      <c r="S21" s="68">
        <v>2</v>
      </c>
      <c r="T21" s="68">
        <v>2</v>
      </c>
      <c r="U21" s="67"/>
      <c r="V21" s="67"/>
      <c r="W21" s="67"/>
      <c r="X21" s="67"/>
      <c r="Y21" s="67"/>
      <c r="Z21" s="98" t="s">
        <v>102</v>
      </c>
      <c r="AA21" s="67"/>
      <c r="AB21" s="67"/>
      <c r="AC21" s="67"/>
      <c r="AD21" s="67"/>
      <c r="AE21" s="67"/>
      <c r="AF21" s="67"/>
      <c r="AG21" s="67"/>
      <c r="AH21" s="67"/>
    </row>
    <row r="22" spans="1:34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85" t="s">
        <v>102</v>
      </c>
      <c r="AA22" s="70"/>
      <c r="AB22" s="70"/>
      <c r="AC22" s="70"/>
      <c r="AD22" s="70"/>
      <c r="AE22" s="70"/>
      <c r="AF22" s="70"/>
      <c r="AG22" s="70"/>
      <c r="AH22" s="70"/>
    </row>
    <row r="23" spans="1:34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73"/>
    </row>
    <row r="24" spans="1:34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4" t="s">
        <v>104</v>
      </c>
      <c r="AA24" s="75"/>
      <c r="AB24" s="75"/>
      <c r="AC24" s="75"/>
      <c r="AD24" s="75"/>
      <c r="AE24" s="75"/>
      <c r="AF24" s="75"/>
      <c r="AG24" s="75"/>
      <c r="AH24" s="75"/>
    </row>
    <row r="25" spans="1:34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69" t="s">
        <v>105</v>
      </c>
      <c r="AA25" s="70"/>
      <c r="AB25" s="70"/>
      <c r="AC25" s="70"/>
      <c r="AD25" s="70"/>
      <c r="AE25" s="70"/>
      <c r="AF25" s="70"/>
      <c r="AG25" s="70"/>
      <c r="AH25" s="70"/>
    </row>
    <row r="26" spans="1:34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4" t="s">
        <v>106</v>
      </c>
      <c r="AA26" s="75"/>
      <c r="AB26" s="75"/>
      <c r="AC26" s="75"/>
      <c r="AD26" s="75"/>
      <c r="AE26" s="75"/>
      <c r="AF26" s="75"/>
      <c r="AG26" s="75"/>
      <c r="AH26" s="75"/>
    </row>
    <row r="27" spans="1:34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69" t="s">
        <v>107</v>
      </c>
      <c r="AA27" s="70"/>
      <c r="AB27" s="70"/>
      <c r="AC27" s="70"/>
      <c r="AD27" s="70"/>
      <c r="AE27" s="70"/>
      <c r="AF27" s="70"/>
      <c r="AG27" s="70"/>
      <c r="AH27" s="70"/>
    </row>
    <row r="28" spans="1:34" ht="15.75" customHeight="1">
      <c r="A28" s="83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84" t="s">
        <v>102</v>
      </c>
      <c r="AA28" s="75"/>
      <c r="AB28" s="75"/>
      <c r="AC28" s="75"/>
      <c r="AD28" s="75"/>
      <c r="AE28" s="75"/>
      <c r="AF28" s="75"/>
      <c r="AG28" s="75"/>
      <c r="AH28" s="75"/>
    </row>
    <row r="29" spans="1:34" ht="15.75" customHeight="1">
      <c r="A29" s="82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85" t="s">
        <v>102</v>
      </c>
      <c r="AA29" s="70"/>
      <c r="AB29" s="70"/>
      <c r="AC29" s="70"/>
      <c r="AD29" s="70"/>
      <c r="AE29" s="70"/>
      <c r="AF29" s="70"/>
      <c r="AG29" s="70"/>
      <c r="AH29" s="70"/>
    </row>
    <row r="30" spans="1:34" ht="15.75" customHeight="1">
      <c r="A30" s="73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73"/>
    </row>
    <row r="31" spans="1:34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6" t="s">
        <v>108</v>
      </c>
      <c r="AA31" s="67"/>
      <c r="AB31" s="67"/>
      <c r="AC31" s="67"/>
      <c r="AD31" s="67"/>
      <c r="AE31" s="67"/>
      <c r="AF31" s="67"/>
      <c r="AG31" s="67"/>
      <c r="AH31" s="67"/>
    </row>
    <row r="32" spans="1:34" ht="15.75" customHeight="1">
      <c r="A32" s="82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85" t="s">
        <v>102</v>
      </c>
      <c r="AA32" s="70"/>
      <c r="AB32" s="70"/>
      <c r="AC32" s="70"/>
      <c r="AD32" s="70"/>
      <c r="AE32" s="70"/>
      <c r="AF32" s="70"/>
      <c r="AG32" s="70"/>
      <c r="AH32" s="70"/>
    </row>
    <row r="33" spans="1:34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6" t="s">
        <v>109</v>
      </c>
      <c r="AA33" s="67"/>
      <c r="AB33" s="67"/>
      <c r="AC33" s="67"/>
      <c r="AD33" s="67"/>
      <c r="AE33" s="67"/>
      <c r="AF33" s="67"/>
      <c r="AG33" s="67"/>
      <c r="AH33" s="67"/>
    </row>
    <row r="34" spans="1:34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69" t="s">
        <v>110</v>
      </c>
      <c r="AA34" s="70"/>
      <c r="AB34" s="70"/>
      <c r="AC34" s="70"/>
      <c r="AD34" s="70"/>
      <c r="AE34" s="70"/>
      <c r="AF34" s="70"/>
      <c r="AG34" s="70"/>
      <c r="AH34" s="70"/>
    </row>
  </sheetData>
  <hyperlinks>
    <hyperlink ref="A3" r:id="rId1" display="https://archive.org/details/ChevLocalNewsJuly31"/>
  </hyperlink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topLeftCell="B1" workbookViewId="0">
      <selection activeCell="H5" sqref="H5"/>
    </sheetView>
  </sheetViews>
  <sheetFormatPr defaultColWidth="15.1015625" defaultRowHeight="15" customHeight="1"/>
  <cols>
    <col min="1" max="1" width="73.62890625" style="59" customWidth="1"/>
    <col min="2" max="6" width="7.734375" style="59" customWidth="1"/>
    <col min="7" max="7" width="10.89453125" style="59" customWidth="1"/>
    <col min="8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341</v>
      </c>
    </row>
    <row r="3" spans="1:26" ht="14.4">
      <c r="A3" s="61" t="str">
        <f>HYPERLINK("https://archive.org/details/MothersDayInShelbyCountyAsFloodWatersRiseOfficialsEvacuate","https://archive.org/details/MothersDayInShelbyCountyAsFloodWatersRiseOfficialsEvacuate")</f>
        <v>https://archive.org/details/MothersDayInShelbyCountyAsFloodWatersRiseOfficialsEvacuate</v>
      </c>
    </row>
    <row r="4" spans="1:26" ht="14.4">
      <c r="A4" s="62" t="s">
        <v>3</v>
      </c>
      <c r="B4" s="63">
        <v>0</v>
      </c>
      <c r="C4" s="63">
        <v>6.9444444444444441E-3</v>
      </c>
      <c r="D4" s="63">
        <v>2.1527777777777781E-2</v>
      </c>
      <c r="E4" s="63">
        <v>3.888888888888889E-2</v>
      </c>
      <c r="F4" s="63">
        <v>9.8611111111111108E-2</v>
      </c>
      <c r="G4" s="63">
        <v>0.11666666666666665</v>
      </c>
      <c r="H4" s="63">
        <v>0.15763888888888888</v>
      </c>
      <c r="I4" s="63">
        <v>0.2388888888888889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275</v>
      </c>
      <c r="C5" s="58" t="s">
        <v>277</v>
      </c>
      <c r="D5" s="58" t="s">
        <v>343</v>
      </c>
      <c r="E5" s="58" t="s">
        <v>344</v>
      </c>
      <c r="F5" s="58" t="s">
        <v>275</v>
      </c>
      <c r="G5" s="59" t="s">
        <v>345</v>
      </c>
      <c r="H5" s="125" t="s">
        <v>262</v>
      </c>
      <c r="I5" s="58" t="s">
        <v>346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8">
        <v>2</v>
      </c>
      <c r="E6" s="68">
        <v>2</v>
      </c>
      <c r="F6" s="68">
        <v>2</v>
      </c>
      <c r="G6" s="67"/>
      <c r="H6" s="67"/>
      <c r="I6" s="68">
        <v>2</v>
      </c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1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D12" s="108">
        <v>2</v>
      </c>
      <c r="E12" s="108">
        <v>2</v>
      </c>
      <c r="F12" s="108">
        <v>2</v>
      </c>
      <c r="I12" s="108">
        <v>2</v>
      </c>
      <c r="R12" s="73"/>
    </row>
    <row r="13" spans="1:26" ht="15.75" customHeight="1">
      <c r="A13" s="69" t="s">
        <v>29</v>
      </c>
      <c r="B13" s="76"/>
      <c r="C13" s="75"/>
      <c r="D13" s="76">
        <v>2</v>
      </c>
      <c r="E13" s="75"/>
      <c r="F13" s="76">
        <v>2</v>
      </c>
      <c r="G13" s="75"/>
      <c r="H13" s="75"/>
      <c r="I13" s="76">
        <v>2</v>
      </c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1">
        <v>2</v>
      </c>
      <c r="D14" s="71">
        <v>2</v>
      </c>
      <c r="E14" s="71">
        <v>2</v>
      </c>
      <c r="F14" s="71">
        <v>2</v>
      </c>
      <c r="G14" s="70"/>
      <c r="H14" s="70"/>
      <c r="I14" s="70"/>
      <c r="J14" s="70"/>
      <c r="K14" s="70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6"/>
      <c r="D15" s="76"/>
      <c r="E15" s="76"/>
      <c r="F15" s="76"/>
      <c r="G15" s="75"/>
      <c r="H15" s="75"/>
      <c r="I15" s="75"/>
      <c r="J15" s="75"/>
      <c r="K15" s="75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8">
        <v>2</v>
      </c>
      <c r="G17" s="67"/>
      <c r="H17" s="67"/>
      <c r="I17" s="68">
        <v>2</v>
      </c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1"/>
      <c r="C18" s="71">
        <v>2</v>
      </c>
      <c r="D18" s="71">
        <v>2</v>
      </c>
      <c r="E18" s="71">
        <v>2</v>
      </c>
      <c r="F18" s="71">
        <v>2</v>
      </c>
      <c r="G18" s="70"/>
      <c r="H18" s="70"/>
      <c r="I18" s="70"/>
      <c r="J18" s="70"/>
      <c r="K18" s="70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8">
        <v>2</v>
      </c>
      <c r="F19" s="68">
        <v>2</v>
      </c>
      <c r="G19" s="67"/>
      <c r="H19" s="67"/>
      <c r="I19" s="68">
        <v>2</v>
      </c>
      <c r="J19" s="67"/>
      <c r="K19" s="67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 t="s">
        <v>137</v>
      </c>
      <c r="C20" s="71">
        <v>2</v>
      </c>
      <c r="D20" s="71">
        <v>2</v>
      </c>
      <c r="E20" s="71">
        <v>2</v>
      </c>
      <c r="F20" s="71">
        <v>2</v>
      </c>
      <c r="G20" s="70"/>
      <c r="H20" s="70"/>
      <c r="I20" s="71">
        <v>2</v>
      </c>
      <c r="J20" s="70"/>
      <c r="K20" s="70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8">
        <v>2</v>
      </c>
      <c r="E21" s="68">
        <v>2</v>
      </c>
      <c r="F21" s="68">
        <v>2</v>
      </c>
      <c r="G21" s="67"/>
      <c r="H21" s="67"/>
      <c r="I21" s="68">
        <v>2</v>
      </c>
      <c r="J21" s="67"/>
      <c r="K21" s="67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MothersDayInShelbyCountyAsFloodWatersRiseOfficialsEvacuate"/>
  </hyperlink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D13" sqref="D1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341</v>
      </c>
    </row>
    <row r="3" spans="1:27">
      <c r="A3" s="2" t="s">
        <v>347</v>
      </c>
    </row>
    <row r="4" spans="1:27" s="3" customFormat="1">
      <c r="A4" s="3" t="s">
        <v>3</v>
      </c>
      <c r="B4" s="5">
        <v>0</v>
      </c>
      <c r="C4" s="4">
        <v>2.361111111111111E-2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348</v>
      </c>
      <c r="C5" t="s">
        <v>275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10">
        <v>2</v>
      </c>
      <c r="C6" s="10">
        <v>2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>
        <v>2</v>
      </c>
      <c r="C12">
        <v>2</v>
      </c>
      <c r="R12" s="15"/>
    </row>
    <row r="13" spans="1:27" s="20" customFormat="1" ht="15.3">
      <c r="A13" s="11" t="s">
        <v>29</v>
      </c>
      <c r="B13" s="19"/>
      <c r="C13" s="19">
        <v>2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21"/>
      <c r="C14" s="21">
        <v>2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R16" s="15"/>
    </row>
    <row r="17" spans="1:27" s="14" customFormat="1" ht="15.3">
      <c r="A17" s="8" t="s">
        <v>32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21"/>
      <c r="C18" s="21">
        <v>2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24">
        <v>2</v>
      </c>
      <c r="C19" s="24">
        <v>2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21">
        <v>2</v>
      </c>
      <c r="C20" s="21">
        <v>2</v>
      </c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24"/>
      <c r="C21" s="24">
        <v>2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C8" sqref="C8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>
        <v>2</v>
      </c>
    </row>
    <row r="2" spans="1:27">
      <c r="A2" s="31" t="s">
        <v>341</v>
      </c>
    </row>
    <row r="3" spans="1:27">
      <c r="A3" s="32" t="s">
        <v>347</v>
      </c>
    </row>
    <row r="4" spans="1:27" s="33" customFormat="1">
      <c r="A4" s="33" t="s">
        <v>3</v>
      </c>
      <c r="B4" s="35">
        <v>0</v>
      </c>
      <c r="C4" s="34">
        <v>2.3611111111111114E-2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348</v>
      </c>
      <c r="C5" s="29" t="s">
        <v>275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2</v>
      </c>
      <c r="C6" s="88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R12" s="43"/>
    </row>
    <row r="13" spans="1:27" s="46" customFormat="1" ht="15.3">
      <c r="A13" s="40" t="s">
        <v>29</v>
      </c>
      <c r="B13" s="54"/>
      <c r="C13" s="54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>
        <v>2</v>
      </c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1</v>
      </c>
      <c r="C21" s="88">
        <v>1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341</v>
      </c>
    </row>
    <row r="3" spans="1:26" ht="14.4">
      <c r="A3" s="61" t="str">
        <f>HYPERLINK("https://archive.org/details/UrgentCallHelpLorenzoKomboaErvinInTennesseeAsMissippiFloodWaters","https://archive.org/details/UrgentCallHelpLorenzoKomboaErvinInTennesseeAsMissippiFloodWaters")</f>
        <v>https://archive.org/details/UrgentCallHelpLorenzoKomboaErvinInTennesseeAsMissippiFloodWaters</v>
      </c>
    </row>
    <row r="4" spans="1:26" ht="14.4">
      <c r="A4" s="62" t="s">
        <v>3</v>
      </c>
      <c r="B4" s="63">
        <v>0</v>
      </c>
      <c r="C4" s="63">
        <v>2.361111111111111E-2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348</v>
      </c>
      <c r="C5" s="58" t="s">
        <v>275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1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R12" s="73"/>
    </row>
    <row r="13" spans="1:26" ht="15.75" customHeight="1">
      <c r="A13" s="69" t="s">
        <v>29</v>
      </c>
      <c r="B13" s="75"/>
      <c r="C13" s="76">
        <v>2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5"/>
      <c r="G15" s="75"/>
      <c r="H15" s="75"/>
      <c r="I15" s="75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1">
        <v>2</v>
      </c>
      <c r="C18" s="71">
        <v>2</v>
      </c>
      <c r="D18" s="70"/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7"/>
      <c r="E19" s="67"/>
      <c r="F19" s="67"/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0"/>
      <c r="F20" s="70"/>
      <c r="G20" s="70"/>
      <c r="H20" s="70"/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7"/>
      <c r="E21" s="67"/>
      <c r="F21" s="67"/>
      <c r="G21" s="67"/>
      <c r="H21" s="67"/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UrgentCallHelpLorenzoKomboaErvinInTennesseeAsMissippiFloodWaters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B1" sqref="B1:Z1048576"/>
    </sheetView>
  </sheetViews>
  <sheetFormatPr defaultColWidth="8.83984375" defaultRowHeight="14.4"/>
  <cols>
    <col min="1" max="1" width="60" customWidth="1"/>
    <col min="2" max="26" width="7.734375" style="59" customWidth="1"/>
  </cols>
  <sheetData>
    <row r="1" spans="1:27">
      <c r="A1" t="s">
        <v>0</v>
      </c>
    </row>
    <row r="2" spans="1:27">
      <c r="A2" s="1" t="s">
        <v>349</v>
      </c>
    </row>
    <row r="3" spans="1:27">
      <c r="A3" s="2" t="s">
        <v>350</v>
      </c>
    </row>
    <row r="4" spans="1:27" s="3" customFormat="1">
      <c r="A4" s="3" t="s">
        <v>3</v>
      </c>
      <c r="B4" s="63">
        <v>0</v>
      </c>
      <c r="C4" s="63">
        <v>6.9444444444444441E-3</v>
      </c>
      <c r="D4" s="63">
        <v>7.5694444444444439E-2</v>
      </c>
      <c r="E4" s="63">
        <v>0.1125</v>
      </c>
      <c r="F4" s="63">
        <v>0.2076388888888889</v>
      </c>
      <c r="G4" s="63">
        <v>0.27638888888888885</v>
      </c>
      <c r="H4" s="63">
        <v>0.3347222222222222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  <c r="AA4" s="6"/>
    </row>
    <row r="5" spans="1:27">
      <c r="B5" s="58" t="s">
        <v>277</v>
      </c>
      <c r="C5" s="58" t="s">
        <v>351</v>
      </c>
      <c r="D5" t="s">
        <v>275</v>
      </c>
      <c r="E5" s="58" t="s">
        <v>275</v>
      </c>
      <c r="F5" s="58" t="s">
        <v>352</v>
      </c>
      <c r="G5" s="58" t="s">
        <v>353</v>
      </c>
      <c r="H5" s="58" t="s">
        <v>98</v>
      </c>
      <c r="S5" s="65"/>
      <c r="T5" s="65"/>
      <c r="U5" s="65"/>
      <c r="V5" s="65"/>
      <c r="W5" s="65"/>
      <c r="X5" s="65"/>
      <c r="Z5" s="65"/>
      <c r="AA5" s="7"/>
    </row>
    <row r="6" spans="1:27" ht="15.3">
      <c r="A6" s="8" t="s">
        <v>23</v>
      </c>
      <c r="B6" s="67"/>
      <c r="C6" s="68">
        <v>2</v>
      </c>
      <c r="D6" s="68">
        <v>2</v>
      </c>
      <c r="E6" s="68">
        <v>2</v>
      </c>
      <c r="F6" s="68">
        <v>2</v>
      </c>
      <c r="G6" s="68">
        <v>2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  <c r="AA6" s="10"/>
    </row>
    <row r="7" spans="1:27" ht="15.3">
      <c r="A7" s="11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  <c r="AA7" s="13"/>
    </row>
    <row r="8" spans="1:27" s="14" customFormat="1" ht="15.3">
      <c r="A8" s="8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  <c r="AA8" s="10"/>
    </row>
    <row r="9" spans="1:27" ht="15.3">
      <c r="A9" s="11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  <c r="AA9" s="13"/>
    </row>
    <row r="10" spans="1:27" s="14" customFormat="1" ht="15.3">
      <c r="A10" s="8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  <c r="AA10" s="10"/>
    </row>
    <row r="11" spans="1:27" s="3" customFormat="1" ht="15.3">
      <c r="A11" s="15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  <c r="AA11" s="13"/>
    </row>
    <row r="12" spans="1:27" ht="15.3">
      <c r="A12" s="16" t="s">
        <v>28</v>
      </c>
      <c r="B12" s="108">
        <v>2</v>
      </c>
      <c r="C12" s="108">
        <v>2</v>
      </c>
      <c r="D12" s="108">
        <v>2</v>
      </c>
      <c r="E12" s="108">
        <v>2</v>
      </c>
      <c r="F12" s="108">
        <v>2</v>
      </c>
      <c r="G12" s="108">
        <v>2</v>
      </c>
      <c r="H12" s="108">
        <v>2</v>
      </c>
      <c r="R12" s="73"/>
    </row>
    <row r="13" spans="1:27" s="20" customFormat="1" ht="15.3">
      <c r="A13" s="11" t="s">
        <v>29</v>
      </c>
      <c r="B13" s="75"/>
      <c r="C13" s="75"/>
      <c r="D13" s="75"/>
      <c r="E13" s="76">
        <v>2</v>
      </c>
      <c r="F13" s="75"/>
      <c r="G13" s="76">
        <v>1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  <c r="AA13" s="19"/>
    </row>
    <row r="14" spans="1:27" ht="15.3">
      <c r="A14" s="16" t="s">
        <v>30</v>
      </c>
      <c r="B14" s="70"/>
      <c r="C14" s="71">
        <v>2</v>
      </c>
      <c r="D14" s="71">
        <v>2</v>
      </c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  <c r="AA14" s="13"/>
    </row>
    <row r="15" spans="1:27" s="20" customFormat="1" ht="15.3">
      <c r="A15" s="22" t="s">
        <v>31</v>
      </c>
      <c r="B15" s="76">
        <v>2</v>
      </c>
      <c r="C15" s="75"/>
      <c r="D15" s="75"/>
      <c r="E15" s="75"/>
      <c r="F15" s="75"/>
      <c r="G15" s="75"/>
      <c r="H15" s="76">
        <v>2</v>
      </c>
      <c r="I15" s="75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  <c r="AA15" s="19"/>
    </row>
    <row r="16" spans="1:27" ht="15.3">
      <c r="A16" s="15"/>
      <c r="R16" s="73"/>
    </row>
    <row r="17" spans="1:27" s="14" customFormat="1" ht="15.3">
      <c r="A17" s="8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  <c r="AA17" s="10"/>
    </row>
    <row r="18" spans="1:27" ht="15.3">
      <c r="A18" s="11" t="s">
        <v>33</v>
      </c>
      <c r="B18" s="70"/>
      <c r="C18" s="70"/>
      <c r="D18" s="70"/>
      <c r="E18" s="71">
        <v>2</v>
      </c>
      <c r="F18" s="70"/>
      <c r="G18" s="70"/>
      <c r="H18" s="71">
        <v>2</v>
      </c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  <c r="AA18" s="13"/>
    </row>
    <row r="19" spans="1:27" s="14" customFormat="1" ht="15.3">
      <c r="A19" s="8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  <c r="AA19" s="10"/>
    </row>
    <row r="20" spans="1:27" ht="15.3">
      <c r="A20" s="11" t="s">
        <v>35</v>
      </c>
      <c r="B20" s="70"/>
      <c r="C20" s="71">
        <v>2</v>
      </c>
      <c r="D20" s="70"/>
      <c r="E20" s="71">
        <v>2</v>
      </c>
      <c r="F20" s="70"/>
      <c r="G20" s="70"/>
      <c r="H20" s="70"/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  <c r="AA20" s="13"/>
    </row>
    <row r="21" spans="1:27" s="14" customFormat="1" ht="15.3">
      <c r="A21" s="8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7"/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  <c r="AA21" s="10"/>
    </row>
    <row r="22" spans="1:27" s="3" customFormat="1" ht="15.3">
      <c r="A22" s="25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  <c r="AA22" s="13"/>
    </row>
    <row r="23" spans="1:27" ht="15.3">
      <c r="A23" s="15"/>
      <c r="R23" s="73"/>
    </row>
    <row r="24" spans="1:27" s="20" customFormat="1" ht="15.3">
      <c r="A24" s="16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  <c r="AA24" s="19"/>
    </row>
    <row r="25" spans="1:27" ht="15.3">
      <c r="A25" s="11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  <c r="AA25" s="13"/>
    </row>
    <row r="26" spans="1:27" s="20" customFormat="1" ht="15.3">
      <c r="A26" s="16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  <c r="AA26" s="19"/>
    </row>
    <row r="27" spans="1:27" ht="15.3">
      <c r="A27" s="11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  <c r="AA27" s="13"/>
    </row>
    <row r="28" spans="1:27" s="20" customFormat="1" ht="15.3">
      <c r="A28" s="26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  <c r="AA28" s="19"/>
    </row>
    <row r="29" spans="1:27" s="3" customFormat="1" ht="15.3">
      <c r="A29" s="25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  <c r="AA29" s="13"/>
    </row>
    <row r="30" spans="1:27" ht="15.3">
      <c r="A30" s="15"/>
      <c r="R30" s="73"/>
    </row>
    <row r="31" spans="1:27" s="14" customFormat="1" ht="15.3">
      <c r="A31" s="8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  <c r="AA31" s="10"/>
    </row>
    <row r="32" spans="1:27" ht="15.3">
      <c r="A32" s="25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  <c r="AA32" s="13"/>
    </row>
    <row r="33" spans="1:27" s="14" customFormat="1" ht="15.3">
      <c r="A33" s="8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  <c r="AA33" s="10"/>
    </row>
    <row r="34" spans="1:27" s="3" customFormat="1" ht="15.3">
      <c r="A34" s="11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  <c r="AA34" s="13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D5" sqref="D5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354</v>
      </c>
    </row>
    <row r="3" spans="1:27">
      <c r="A3" s="32" t="s">
        <v>350</v>
      </c>
    </row>
    <row r="4" spans="1:27" s="33" customFormat="1">
      <c r="A4" s="33" t="s">
        <v>3</v>
      </c>
      <c r="B4" s="35">
        <v>0</v>
      </c>
      <c r="C4" s="34">
        <v>6.9444444444444449E-3</v>
      </c>
      <c r="D4" s="34">
        <v>7.5694444444444439E-2</v>
      </c>
      <c r="E4" s="34">
        <v>0.11249999999999999</v>
      </c>
      <c r="F4" s="34">
        <v>0.20763888888888887</v>
      </c>
      <c r="G4" s="126">
        <v>0.27638888888888891</v>
      </c>
      <c r="H4" s="34">
        <v>0.3347222222222222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351</v>
      </c>
      <c r="D5" t="s">
        <v>275</v>
      </c>
      <c r="E5" s="29" t="s">
        <v>275</v>
      </c>
      <c r="F5" s="29" t="s">
        <v>352</v>
      </c>
      <c r="G5" s="29" t="s">
        <v>355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>
        <v>2</v>
      </c>
      <c r="F6" s="88">
        <v>2</v>
      </c>
      <c r="G6" s="88">
        <v>2</v>
      </c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>
        <v>1</v>
      </c>
      <c r="E13" s="54"/>
      <c r="F13" s="54"/>
      <c r="G13" s="54">
        <v>2</v>
      </c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>
        <v>2</v>
      </c>
      <c r="D14" s="52">
        <v>2</v>
      </c>
      <c r="E14" s="52">
        <v>2</v>
      </c>
      <c r="F14" s="52">
        <v>2</v>
      </c>
      <c r="G14" s="52">
        <v>1</v>
      </c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88"/>
      <c r="G17" s="88"/>
      <c r="H17" s="88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>
        <v>1</v>
      </c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>
        <v>2</v>
      </c>
      <c r="F19" s="88">
        <v>1</v>
      </c>
      <c r="G19" s="88">
        <v>2</v>
      </c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>
        <v>1</v>
      </c>
      <c r="E20" s="52">
        <v>1</v>
      </c>
      <c r="F20" s="52"/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/>
      <c r="E21" s="88">
        <v>2</v>
      </c>
      <c r="F21" s="88"/>
      <c r="G21" s="88"/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>
      <selection activeCell="B1" sqref="B1:Z1048576"/>
    </sheetView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349</v>
      </c>
    </row>
    <row r="3" spans="1:26" ht="14.4">
      <c r="A3" s="61" t="str">
        <f>HYPERLINK("https://archive.org/details/ESJapan1","https://archive.org/details/ESJapan1")</f>
        <v>https://archive.org/details/ESJapan1</v>
      </c>
    </row>
    <row r="4" spans="1:26" ht="14.4">
      <c r="A4" s="62" t="s">
        <v>3</v>
      </c>
      <c r="B4" s="63">
        <v>0</v>
      </c>
      <c r="C4" s="63">
        <v>6.9444444444444441E-3</v>
      </c>
      <c r="D4" s="63">
        <v>7.5694444444444439E-2</v>
      </c>
      <c r="E4" s="63">
        <v>0.1125</v>
      </c>
      <c r="F4" s="63">
        <v>0.2076388888888889</v>
      </c>
      <c r="G4" s="63">
        <v>0.27638888888888885</v>
      </c>
      <c r="H4" s="63">
        <v>0.3347222222222222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351</v>
      </c>
      <c r="D5" t="s">
        <v>275</v>
      </c>
      <c r="E5" s="58" t="s">
        <v>275</v>
      </c>
      <c r="F5" s="58" t="s">
        <v>352</v>
      </c>
      <c r="G5" s="58" t="s">
        <v>353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8">
        <v>2</v>
      </c>
      <c r="G6" s="68">
        <v>2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D12" s="108">
        <v>2</v>
      </c>
      <c r="E12" s="108">
        <v>2</v>
      </c>
      <c r="F12" s="108">
        <v>2</v>
      </c>
      <c r="G12" s="108">
        <v>2</v>
      </c>
      <c r="H12" s="10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6">
        <v>2</v>
      </c>
      <c r="F13" s="75"/>
      <c r="G13" s="76">
        <v>1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1">
        <v>2</v>
      </c>
      <c r="D14" s="71">
        <v>2</v>
      </c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6">
        <v>2</v>
      </c>
      <c r="I15" s="75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2</v>
      </c>
      <c r="F18" s="70"/>
      <c r="G18" s="70"/>
      <c r="H18" s="71">
        <v>2</v>
      </c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1">
        <v>2</v>
      </c>
      <c r="F20" s="70"/>
      <c r="G20" s="70"/>
      <c r="H20" s="70"/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7"/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ESJapan1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rgb="FFFFFF00"/>
  </sheetPr>
  <dimension ref="A1:AC34"/>
  <sheetViews>
    <sheetView workbookViewId="0">
      <selection activeCell="B4" sqref="B4:F5"/>
    </sheetView>
  </sheetViews>
  <sheetFormatPr defaultColWidth="8.83984375" defaultRowHeight="14.4"/>
  <cols>
    <col min="1" max="1" width="60" customWidth="1"/>
    <col min="6" max="6" width="17.62890625" customWidth="1"/>
    <col min="7" max="7" width="12.68359375" bestFit="1" customWidth="1"/>
  </cols>
  <sheetData>
    <row r="1" spans="1:29">
      <c r="A1" t="s">
        <v>0</v>
      </c>
    </row>
    <row r="2" spans="1:29">
      <c r="A2" s="1" t="s">
        <v>356</v>
      </c>
    </row>
    <row r="3" spans="1:29">
      <c r="A3" s="2" t="s">
        <v>357</v>
      </c>
    </row>
    <row r="4" spans="1:29" s="3" customFormat="1">
      <c r="A4" s="3" t="s">
        <v>3</v>
      </c>
      <c r="B4" s="4">
        <v>0</v>
      </c>
      <c r="C4" s="4">
        <v>1.3194444444444444E-2</v>
      </c>
      <c r="D4" s="4" t="s">
        <v>358</v>
      </c>
      <c r="E4" s="4">
        <v>0.57638888888888895</v>
      </c>
      <c r="F4" s="4">
        <v>0.59652777777777777</v>
      </c>
      <c r="G4" s="127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6"/>
      <c r="V4" s="6"/>
      <c r="W4" s="6"/>
      <c r="X4" s="6"/>
      <c r="Y4" s="6"/>
      <c r="Z4" s="6"/>
      <c r="AA4" s="6"/>
      <c r="AB4" s="6"/>
      <c r="AC4" s="6"/>
    </row>
    <row r="5" spans="1:29">
      <c r="B5" t="s">
        <v>277</v>
      </c>
      <c r="C5" t="s">
        <v>359</v>
      </c>
      <c r="D5" t="s">
        <v>360</v>
      </c>
      <c r="E5" t="s">
        <v>290</v>
      </c>
      <c r="F5" t="s">
        <v>361</v>
      </c>
      <c r="U5" s="7"/>
      <c r="V5" s="7"/>
      <c r="W5" s="7"/>
      <c r="X5" s="7"/>
      <c r="Y5" s="7"/>
      <c r="Z5" s="7"/>
      <c r="AB5" s="7"/>
      <c r="AC5" s="7"/>
    </row>
    <row r="6" spans="1:29" ht="15.3">
      <c r="A6" s="8" t="s">
        <v>23</v>
      </c>
      <c r="B6" s="9"/>
      <c r="C6" s="9">
        <v>2</v>
      </c>
      <c r="D6" s="9"/>
      <c r="E6" s="9"/>
      <c r="F6" s="9">
        <v>2</v>
      </c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8" t="s">
        <v>23</v>
      </c>
      <c r="U6" s="10"/>
      <c r="V6" s="10"/>
      <c r="W6" s="10"/>
      <c r="X6" s="10"/>
      <c r="Y6" s="10"/>
      <c r="Z6" s="10"/>
      <c r="AA6" s="10"/>
      <c r="AB6" s="10"/>
      <c r="AC6" s="10"/>
    </row>
    <row r="7" spans="1:29" ht="15.3">
      <c r="A7" s="11" t="s">
        <v>24</v>
      </c>
      <c r="B7" s="12"/>
      <c r="C7" s="12"/>
      <c r="D7" s="12">
        <v>2</v>
      </c>
      <c r="E7" s="12">
        <v>2</v>
      </c>
      <c r="F7" s="12"/>
      <c r="G7" s="12"/>
      <c r="H7" s="12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1" t="s">
        <v>24</v>
      </c>
      <c r="U7" s="13"/>
      <c r="V7" s="13"/>
      <c r="W7" s="13"/>
      <c r="X7" s="13"/>
      <c r="Y7" s="13"/>
      <c r="Z7" s="13"/>
      <c r="AA7" s="13"/>
      <c r="AB7" s="13"/>
      <c r="AC7" s="13"/>
    </row>
    <row r="8" spans="1:29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8" t="s">
        <v>25</v>
      </c>
      <c r="U8" s="10"/>
      <c r="V8" s="10"/>
      <c r="W8" s="10"/>
      <c r="X8" s="10"/>
      <c r="Y8" s="10"/>
      <c r="Z8" s="10"/>
      <c r="AA8" s="10"/>
      <c r="AB8" s="10"/>
      <c r="AC8" s="10"/>
    </row>
    <row r="9" spans="1:29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1" t="s">
        <v>26</v>
      </c>
      <c r="U9" s="13"/>
      <c r="V9" s="13"/>
      <c r="W9" s="13"/>
      <c r="X9" s="13"/>
      <c r="Y9" s="13"/>
      <c r="Z9" s="13"/>
      <c r="AA9" s="13"/>
      <c r="AB9" s="13"/>
      <c r="AC9" s="13"/>
    </row>
    <row r="10" spans="1:29" s="14" customFormat="1" ht="15.3">
      <c r="A10" s="8" t="s">
        <v>27</v>
      </c>
      <c r="B10" s="9"/>
      <c r="C10" s="9">
        <v>2</v>
      </c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8" t="s">
        <v>99</v>
      </c>
      <c r="U10" s="10"/>
      <c r="V10" s="10"/>
      <c r="W10" s="10"/>
      <c r="X10" s="10"/>
      <c r="Y10" s="10"/>
      <c r="Z10" s="10"/>
      <c r="AA10" s="10"/>
      <c r="AB10" s="10"/>
      <c r="AC10" s="10"/>
    </row>
    <row r="11" spans="1:29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1" t="s">
        <v>100</v>
      </c>
      <c r="U11" s="13"/>
      <c r="V11" s="13"/>
      <c r="W11" s="13"/>
      <c r="X11" s="13"/>
      <c r="Y11" s="13"/>
      <c r="Z11" s="13"/>
      <c r="AA11" s="13"/>
      <c r="AB11" s="13"/>
      <c r="AC11" s="13"/>
    </row>
    <row r="12" spans="1:29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99">
        <v>2</v>
      </c>
      <c r="G12" s="17"/>
      <c r="H12" s="17"/>
      <c r="T12" s="15"/>
    </row>
    <row r="13" spans="1:29" s="20" customFormat="1" ht="15.3">
      <c r="A13" s="11" t="s">
        <v>29</v>
      </c>
      <c r="B13" s="18"/>
      <c r="C13" s="18">
        <v>1</v>
      </c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6" t="s">
        <v>101</v>
      </c>
      <c r="U13" s="19"/>
      <c r="V13" s="19"/>
      <c r="W13" s="19"/>
      <c r="X13" s="19"/>
      <c r="Y13" s="19"/>
      <c r="Z13" s="19"/>
      <c r="AA13" s="19"/>
      <c r="AB13" s="19"/>
      <c r="AC13" s="19"/>
    </row>
    <row r="14" spans="1:29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8" t="s">
        <v>102</v>
      </c>
      <c r="U14" s="13"/>
      <c r="V14" s="13"/>
      <c r="W14" s="13"/>
      <c r="X14" s="13"/>
      <c r="Y14" s="13"/>
      <c r="Z14" s="13"/>
      <c r="AA14" s="13"/>
      <c r="AB14" s="13"/>
      <c r="AC14" s="13"/>
    </row>
    <row r="15" spans="1:29" s="20" customFormat="1" ht="15.3">
      <c r="A15" s="22" t="s">
        <v>31</v>
      </c>
      <c r="B15" s="18">
        <v>2</v>
      </c>
      <c r="C15" s="18"/>
      <c r="D15" s="18"/>
      <c r="E15" s="18">
        <v>1</v>
      </c>
      <c r="F15" s="18"/>
      <c r="G15" s="18"/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7" t="s">
        <v>102</v>
      </c>
      <c r="U15" s="19"/>
      <c r="V15" s="19"/>
      <c r="W15" s="19"/>
      <c r="X15" s="19"/>
      <c r="Y15" s="19"/>
      <c r="Z15" s="19"/>
      <c r="AA15" s="19"/>
      <c r="AB15" s="19"/>
      <c r="AC15" s="19"/>
    </row>
    <row r="16" spans="1:29" ht="15.3">
      <c r="A16" s="15"/>
      <c r="B16" s="17"/>
      <c r="C16" s="17"/>
      <c r="D16" s="17"/>
      <c r="E16" s="17"/>
      <c r="F16" s="17"/>
      <c r="G16" s="17"/>
      <c r="H16" s="17"/>
      <c r="T16" s="15"/>
    </row>
    <row r="17" spans="1:29" s="14" customFormat="1" ht="15.3">
      <c r="A17" s="8" t="s">
        <v>32</v>
      </c>
      <c r="B17" s="9"/>
      <c r="C17" s="9">
        <v>2</v>
      </c>
      <c r="D17" s="9">
        <v>2</v>
      </c>
      <c r="E17" s="9">
        <v>2</v>
      </c>
      <c r="F17" s="9">
        <v>2</v>
      </c>
      <c r="G17" s="9"/>
      <c r="H17" s="9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8" t="s">
        <v>103</v>
      </c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8" t="s">
        <v>102</v>
      </c>
      <c r="U18" s="13"/>
      <c r="V18" s="13"/>
      <c r="W18" s="13"/>
      <c r="X18" s="13"/>
      <c r="Y18" s="13"/>
      <c r="Z18" s="13"/>
      <c r="AA18" s="13"/>
      <c r="AB18" s="13"/>
      <c r="AC18" s="13"/>
    </row>
    <row r="19" spans="1:29" s="14" customFormat="1" ht="15.3">
      <c r="A19" s="8" t="s">
        <v>34</v>
      </c>
      <c r="B19" s="9"/>
      <c r="C19" s="9">
        <v>2</v>
      </c>
      <c r="D19" s="9"/>
      <c r="E19" s="9"/>
      <c r="F19" s="9">
        <v>2</v>
      </c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95" t="s">
        <v>102</v>
      </c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3">
      <c r="A20" s="11" t="s">
        <v>35</v>
      </c>
      <c r="B20" s="12"/>
      <c r="C20" s="12"/>
      <c r="D20" s="12">
        <v>2</v>
      </c>
      <c r="E20" s="12">
        <v>2</v>
      </c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8" t="s">
        <v>102</v>
      </c>
      <c r="U20" s="13"/>
      <c r="V20" s="13"/>
      <c r="W20" s="13"/>
      <c r="X20" s="13"/>
      <c r="Y20" s="13"/>
      <c r="Z20" s="13"/>
      <c r="AA20" s="13"/>
      <c r="AB20" s="13"/>
      <c r="AC20" s="13"/>
    </row>
    <row r="21" spans="1:29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>
        <v>2</v>
      </c>
      <c r="G21" s="9"/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95" t="s">
        <v>102</v>
      </c>
      <c r="U21" s="10"/>
      <c r="V21" s="10"/>
      <c r="W21" s="10"/>
      <c r="X21" s="10"/>
      <c r="Y21" s="10"/>
      <c r="Z21" s="10"/>
      <c r="AA21" s="10"/>
      <c r="AB21" s="10"/>
      <c r="AC21" s="10"/>
    </row>
    <row r="22" spans="1:29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8" t="s">
        <v>102</v>
      </c>
      <c r="U22" s="13"/>
      <c r="V22" s="13"/>
      <c r="W22" s="13"/>
      <c r="X22" s="13"/>
      <c r="Y22" s="13"/>
      <c r="Z22" s="13"/>
      <c r="AA22" s="13"/>
      <c r="AB22" s="13"/>
      <c r="AC22" s="13"/>
    </row>
    <row r="23" spans="1:29" ht="15.3">
      <c r="A23" s="15"/>
      <c r="B23" s="17"/>
      <c r="C23" s="17"/>
      <c r="D23" s="17"/>
      <c r="E23" s="17"/>
      <c r="F23" s="17"/>
      <c r="G23" s="17"/>
      <c r="H23" s="17"/>
      <c r="T23" s="15"/>
    </row>
    <row r="24" spans="1:29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6" t="s">
        <v>104</v>
      </c>
      <c r="U24" s="19"/>
      <c r="V24" s="19"/>
      <c r="W24" s="19"/>
      <c r="X24" s="19"/>
      <c r="Y24" s="19"/>
      <c r="Z24" s="19"/>
      <c r="AA24" s="19"/>
      <c r="AB24" s="19"/>
      <c r="AC24" s="19"/>
    </row>
    <row r="25" spans="1:29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1" t="s">
        <v>105</v>
      </c>
      <c r="U25" s="13"/>
      <c r="V25" s="13"/>
      <c r="W25" s="13"/>
      <c r="X25" s="13"/>
      <c r="Y25" s="13"/>
      <c r="Z25" s="13"/>
      <c r="AA25" s="13"/>
      <c r="AB25" s="13"/>
      <c r="AC25" s="13"/>
    </row>
    <row r="26" spans="1:29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6" t="s">
        <v>106</v>
      </c>
      <c r="U26" s="19"/>
      <c r="V26" s="19"/>
      <c r="W26" s="19"/>
      <c r="X26" s="19"/>
      <c r="Y26" s="19"/>
      <c r="Z26" s="19"/>
      <c r="AA26" s="19"/>
      <c r="AB26" s="19"/>
      <c r="AC26" s="19"/>
    </row>
    <row r="27" spans="1:29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1" t="s">
        <v>107</v>
      </c>
      <c r="U27" s="13"/>
      <c r="V27" s="13"/>
      <c r="W27" s="13"/>
      <c r="X27" s="13"/>
      <c r="Y27" s="13"/>
      <c r="Z27" s="13"/>
      <c r="AA27" s="13"/>
      <c r="AB27" s="13"/>
      <c r="AC27" s="13"/>
    </row>
    <row r="28" spans="1:29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7" t="s">
        <v>102</v>
      </c>
      <c r="U28" s="19"/>
      <c r="V28" s="19"/>
      <c r="W28" s="19"/>
      <c r="X28" s="19"/>
      <c r="Y28" s="19"/>
      <c r="Z28" s="19"/>
      <c r="AA28" s="19"/>
      <c r="AB28" s="19"/>
      <c r="AC28" s="19"/>
    </row>
    <row r="29" spans="1:29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8" t="s">
        <v>102</v>
      </c>
      <c r="U29" s="13"/>
      <c r="V29" s="13"/>
      <c r="W29" s="13"/>
      <c r="X29" s="13"/>
      <c r="Y29" s="13"/>
      <c r="Z29" s="13"/>
      <c r="AA29" s="13"/>
      <c r="AB29" s="13"/>
      <c r="AC29" s="13"/>
    </row>
    <row r="30" spans="1:29" ht="15.3">
      <c r="A30" s="15"/>
      <c r="T30" s="15"/>
    </row>
    <row r="31" spans="1:29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8" t="s">
        <v>108</v>
      </c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8" t="s">
        <v>102</v>
      </c>
      <c r="U32" s="13"/>
      <c r="V32" s="13"/>
      <c r="W32" s="13"/>
      <c r="X32" s="13"/>
      <c r="Y32" s="13"/>
      <c r="Z32" s="13"/>
      <c r="AA32" s="13"/>
      <c r="AB32" s="13"/>
      <c r="AC32" s="13"/>
    </row>
    <row r="33" spans="1:29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8" t="s">
        <v>109</v>
      </c>
      <c r="U33" s="10"/>
      <c r="V33" s="10"/>
      <c r="W33" s="10"/>
      <c r="X33" s="10"/>
      <c r="Y33" s="10"/>
      <c r="Z33" s="10"/>
      <c r="AA33" s="10"/>
      <c r="AB33" s="10"/>
      <c r="AC33" s="10"/>
    </row>
    <row r="34" spans="1:29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1" t="s">
        <v>110</v>
      </c>
      <c r="U34" s="13"/>
      <c r="V34" s="13"/>
      <c r="W34" s="13"/>
      <c r="X34" s="13"/>
      <c r="Y34" s="13"/>
      <c r="Z34" s="13"/>
      <c r="AA34" s="13"/>
      <c r="AB34" s="13"/>
      <c r="AC34" s="13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B4" sqref="B4:F5"/>
    </sheetView>
  </sheetViews>
  <sheetFormatPr defaultRowHeight="14.4"/>
  <cols>
    <col min="1" max="1" width="61.734375" style="30" customWidth="1"/>
    <col min="2" max="4" width="9.1015625" style="30" customWidth="1"/>
    <col min="5" max="5" width="13.1015625" style="30" customWidth="1"/>
    <col min="6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356</v>
      </c>
    </row>
    <row r="3" spans="1:27">
      <c r="A3" s="32" t="s">
        <v>357</v>
      </c>
    </row>
    <row r="4" spans="1:27" s="33" customFormat="1">
      <c r="A4" s="33" t="s">
        <v>3</v>
      </c>
      <c r="B4" s="4">
        <v>0</v>
      </c>
      <c r="C4" s="4">
        <v>1.3194444444444444E-2</v>
      </c>
      <c r="D4" s="4" t="s">
        <v>358</v>
      </c>
      <c r="E4" s="4">
        <v>0.57638888888888895</v>
      </c>
      <c r="F4" s="4">
        <v>0.59652777777777777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t="s">
        <v>277</v>
      </c>
      <c r="C5" t="s">
        <v>359</v>
      </c>
      <c r="D5" t="s">
        <v>360</v>
      </c>
      <c r="E5" t="s">
        <v>290</v>
      </c>
      <c r="F5" t="s">
        <v>361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/>
      <c r="F6" s="88">
        <v>1</v>
      </c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2</v>
      </c>
      <c r="E7" s="52">
        <v>1</v>
      </c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>
        <v>2</v>
      </c>
      <c r="D10" s="88">
        <v>1</v>
      </c>
      <c r="E10" s="88"/>
      <c r="F10" s="88">
        <v>1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1</v>
      </c>
      <c r="R12" s="43"/>
    </row>
    <row r="13" spans="1:27" s="46" customFormat="1" ht="15.3">
      <c r="A13" s="40" t="s">
        <v>29</v>
      </c>
      <c r="B13" s="54"/>
      <c r="C13" s="54"/>
      <c r="D13" s="54">
        <v>1</v>
      </c>
      <c r="E13" s="54">
        <v>1</v>
      </c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>
        <v>1</v>
      </c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/>
      <c r="C17" s="88">
        <v>1</v>
      </c>
      <c r="D17" s="88">
        <v>1</v>
      </c>
      <c r="E17" s="88">
        <v>1</v>
      </c>
      <c r="F17" s="88">
        <v>2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1</v>
      </c>
      <c r="F18" s="52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2</v>
      </c>
      <c r="E19" s="88">
        <v>2</v>
      </c>
      <c r="F19" s="88">
        <v>2</v>
      </c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1</v>
      </c>
      <c r="C20" s="52">
        <v>2</v>
      </c>
      <c r="D20" s="52">
        <v>2</v>
      </c>
      <c r="E20" s="52">
        <v>2</v>
      </c>
      <c r="F20" s="52">
        <v>2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>
        <v>2</v>
      </c>
      <c r="E21" s="88">
        <v>2</v>
      </c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workbookViewId="0">
      <selection activeCell="B4" sqref="B4:F5"/>
    </sheetView>
  </sheetViews>
  <sheetFormatPr defaultColWidth="15.1015625" defaultRowHeight="15" customHeight="1"/>
  <cols>
    <col min="1" max="1" width="52.47265625" style="59" customWidth="1"/>
    <col min="2" max="4" width="7.734375" style="59" customWidth="1"/>
    <col min="5" max="5" width="11.1015625" style="59" customWidth="1"/>
    <col min="6" max="26" width="7.734375" style="59" customWidth="1"/>
    <col min="27" max="16384" width="15.1015625" style="59"/>
  </cols>
  <sheetData>
    <row r="1" spans="1:26" ht="14.4">
      <c r="A1" s="58" t="s">
        <v>0</v>
      </c>
      <c r="E1" s="58"/>
    </row>
    <row r="2" spans="1:26" ht="14.4">
      <c r="A2" s="60" t="s">
        <v>356</v>
      </c>
      <c r="E2" s="58"/>
    </row>
    <row r="3" spans="1:26" ht="14.4">
      <c r="A3" s="61" t="str">
        <f>HYPERLINK("https://archive.org/details/Insight_100714","https://archive.org/details/Insight_100714")</f>
        <v>https://archive.org/details/Insight_100714</v>
      </c>
      <c r="E3" s="58"/>
    </row>
    <row r="4" spans="1:26" ht="14.4">
      <c r="A4" s="62" t="s">
        <v>3</v>
      </c>
      <c r="B4" s="4">
        <v>0</v>
      </c>
      <c r="C4" s="4">
        <v>1.3194444444444444E-2</v>
      </c>
      <c r="D4" s="4" t="s">
        <v>358</v>
      </c>
      <c r="E4" s="4">
        <v>0.57638888888888895</v>
      </c>
      <c r="F4" s="4">
        <v>0.59652777777777777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t="s">
        <v>277</v>
      </c>
      <c r="C5" t="s">
        <v>359</v>
      </c>
      <c r="D5" t="s">
        <v>360</v>
      </c>
      <c r="E5" t="s">
        <v>290</v>
      </c>
      <c r="F5" t="s">
        <v>361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/>
      <c r="D6" s="68">
        <v>2</v>
      </c>
      <c r="E6" s="67"/>
      <c r="F6" s="68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1">
        <v>2</v>
      </c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8">
        <v>2</v>
      </c>
      <c r="D10" s="68">
        <v>1</v>
      </c>
      <c r="E10" s="67"/>
      <c r="F10" s="68">
        <v>2</v>
      </c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D12" s="108">
        <v>2</v>
      </c>
      <c r="E12" s="59">
        <v>2</v>
      </c>
      <c r="F12" s="108">
        <v>2</v>
      </c>
      <c r="R12" s="73"/>
    </row>
    <row r="13" spans="1:26" ht="15.75" customHeight="1">
      <c r="A13" s="69" t="s">
        <v>29</v>
      </c>
      <c r="B13" s="75"/>
      <c r="C13" s="76">
        <v>2</v>
      </c>
      <c r="D13" s="76">
        <v>2</v>
      </c>
      <c r="E13" s="76">
        <v>2</v>
      </c>
      <c r="F13" s="76">
        <v>2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E16" s="58"/>
      <c r="R16" s="73"/>
    </row>
    <row r="17" spans="1:26" ht="15.75" customHeight="1">
      <c r="A17" s="66" t="s">
        <v>32</v>
      </c>
      <c r="B17" s="67"/>
      <c r="C17" s="68">
        <v>2</v>
      </c>
      <c r="D17" s="67"/>
      <c r="E17" s="68">
        <v>2</v>
      </c>
      <c r="F17" s="68">
        <v>2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7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1">
        <v>2</v>
      </c>
      <c r="E20" s="71">
        <v>2</v>
      </c>
      <c r="F20" s="71">
        <v>2</v>
      </c>
      <c r="G20" s="70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7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E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E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Insight_100714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E34"/>
  <sheetViews>
    <sheetView workbookViewId="0">
      <selection activeCell="S15" sqref="S15"/>
    </sheetView>
  </sheetViews>
  <sheetFormatPr defaultColWidth="8.83984375" defaultRowHeight="14.4"/>
  <cols>
    <col min="1" max="1" width="60" customWidth="1"/>
    <col min="15" max="15" width="7.83984375" customWidth="1"/>
  </cols>
  <sheetData>
    <row r="1" spans="1:31">
      <c r="A1" t="s">
        <v>0</v>
      </c>
    </row>
    <row r="2" spans="1:31">
      <c r="A2" s="1" t="s">
        <v>1</v>
      </c>
    </row>
    <row r="3" spans="1:31">
      <c r="A3" s="2" t="s">
        <v>111</v>
      </c>
    </row>
    <row r="4" spans="1:31" s="3" customFormat="1">
      <c r="A4" s="3" t="s">
        <v>3</v>
      </c>
      <c r="B4" s="4">
        <v>0</v>
      </c>
      <c r="C4" s="4">
        <v>4.8611111111111112E-3</v>
      </c>
      <c r="D4" s="4">
        <v>5.347222222222222E-2</v>
      </c>
      <c r="E4" s="4">
        <v>0.1013888888888889</v>
      </c>
      <c r="F4" s="4">
        <v>0.1388888888888889</v>
      </c>
      <c r="G4" s="4">
        <v>0.18333333333333335</v>
      </c>
      <c r="H4" s="4">
        <v>0.22916666666666666</v>
      </c>
      <c r="I4" s="4">
        <v>0.24722222222222223</v>
      </c>
      <c r="J4" s="4">
        <v>0.27291666666666664</v>
      </c>
      <c r="K4" s="4">
        <v>0.29375000000000001</v>
      </c>
      <c r="L4" s="4">
        <v>0.32083333333333336</v>
      </c>
      <c r="M4" s="4">
        <v>0.3298611111111111</v>
      </c>
      <c r="N4" s="4">
        <v>0.34652777777777777</v>
      </c>
      <c r="O4" s="4">
        <v>0.3576388888888889</v>
      </c>
      <c r="P4" s="4">
        <v>0.37986111111111115</v>
      </c>
      <c r="Q4" s="4">
        <v>0.38819444444444445</v>
      </c>
      <c r="R4" s="4">
        <v>0.3979166666666667</v>
      </c>
      <c r="S4" s="4">
        <v>0.4069444444444445</v>
      </c>
      <c r="T4" s="4"/>
      <c r="U4" s="4"/>
      <c r="V4" s="4"/>
      <c r="W4" s="6"/>
      <c r="X4" s="6"/>
      <c r="Y4" s="6"/>
      <c r="Z4" s="6"/>
      <c r="AA4" s="6"/>
      <c r="AB4" s="6"/>
      <c r="AC4" s="6"/>
      <c r="AD4" s="6"/>
      <c r="AE4" s="6"/>
    </row>
    <row r="5" spans="1:31">
      <c r="B5" t="s">
        <v>4</v>
      </c>
      <c r="C5" t="s">
        <v>62</v>
      </c>
      <c r="D5" t="s">
        <v>112</v>
      </c>
      <c r="E5" t="s">
        <v>113</v>
      </c>
      <c r="F5" t="s">
        <v>114</v>
      </c>
      <c r="G5" t="s">
        <v>115</v>
      </c>
      <c r="H5" t="s">
        <v>78</v>
      </c>
      <c r="I5" t="s">
        <v>116</v>
      </c>
      <c r="J5" t="s">
        <v>117</v>
      </c>
      <c r="K5" t="s">
        <v>78</v>
      </c>
      <c r="L5" t="s">
        <v>16</v>
      </c>
      <c r="M5" t="s">
        <v>16</v>
      </c>
      <c r="N5" t="s">
        <v>118</v>
      </c>
      <c r="O5" t="s">
        <v>119</v>
      </c>
      <c r="P5" t="s">
        <v>52</v>
      </c>
      <c r="Q5" t="s">
        <v>96</v>
      </c>
      <c r="R5" t="s">
        <v>97</v>
      </c>
      <c r="S5" t="s">
        <v>98</v>
      </c>
      <c r="W5" s="7"/>
      <c r="X5" s="7"/>
      <c r="Y5" s="7"/>
      <c r="Z5" s="7"/>
      <c r="AA5" s="7"/>
      <c r="AB5" s="7"/>
      <c r="AD5" s="7"/>
      <c r="AE5" s="7"/>
    </row>
    <row r="6" spans="1:31" ht="15.3">
      <c r="A6" s="8" t="s">
        <v>23</v>
      </c>
      <c r="B6" s="9"/>
      <c r="C6" s="9">
        <v>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8" t="s">
        <v>23</v>
      </c>
      <c r="W6" s="10"/>
      <c r="X6" s="10"/>
      <c r="Y6" s="10"/>
      <c r="Z6" s="10"/>
      <c r="AA6" s="10"/>
      <c r="AB6" s="10"/>
      <c r="AC6" s="10"/>
      <c r="AD6" s="10"/>
      <c r="AE6" s="10"/>
    </row>
    <row r="7" spans="1:31" ht="15.3">
      <c r="A7" s="11" t="s">
        <v>24</v>
      </c>
      <c r="B7" s="12"/>
      <c r="C7" s="12"/>
      <c r="D7" s="12">
        <v>2</v>
      </c>
      <c r="E7" s="12">
        <v>2</v>
      </c>
      <c r="F7" s="12">
        <v>2</v>
      </c>
      <c r="G7" s="12">
        <v>2</v>
      </c>
      <c r="H7" s="12">
        <v>2</v>
      </c>
      <c r="I7" s="12">
        <v>2</v>
      </c>
      <c r="J7" s="12">
        <v>2</v>
      </c>
      <c r="K7" s="12">
        <v>2</v>
      </c>
      <c r="L7" s="12">
        <v>2</v>
      </c>
      <c r="M7" s="12">
        <v>2</v>
      </c>
      <c r="N7" s="12">
        <v>2</v>
      </c>
      <c r="O7" s="12">
        <v>2</v>
      </c>
      <c r="P7" s="12">
        <v>2</v>
      </c>
      <c r="Q7" s="12">
        <v>2</v>
      </c>
      <c r="R7" s="12">
        <v>2</v>
      </c>
      <c r="S7" s="12"/>
      <c r="T7" s="12"/>
      <c r="U7" s="12"/>
      <c r="V7" s="11" t="s">
        <v>24</v>
      </c>
      <c r="W7" s="13"/>
      <c r="X7" s="13"/>
      <c r="Y7" s="13"/>
      <c r="Z7" s="13"/>
      <c r="AA7" s="13"/>
      <c r="AB7" s="13"/>
      <c r="AC7" s="13"/>
      <c r="AD7" s="13"/>
      <c r="AE7" s="13"/>
    </row>
    <row r="8" spans="1:31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8" t="s">
        <v>25</v>
      </c>
      <c r="W8" s="10"/>
      <c r="X8" s="10"/>
      <c r="Y8" s="10"/>
      <c r="Z8" s="10"/>
      <c r="AA8" s="10"/>
      <c r="AB8" s="10"/>
      <c r="AC8" s="10"/>
      <c r="AD8" s="10"/>
      <c r="AE8" s="10"/>
    </row>
    <row r="9" spans="1:31" ht="15.3">
      <c r="A9" s="11" t="s">
        <v>26</v>
      </c>
      <c r="B9" s="12"/>
      <c r="C9" s="12"/>
      <c r="D9" s="12"/>
      <c r="E9" s="12">
        <v>2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1" t="s">
        <v>26</v>
      </c>
      <c r="W9" s="13"/>
      <c r="X9" s="13"/>
      <c r="Y9" s="13"/>
      <c r="Z9" s="13"/>
      <c r="AA9" s="13"/>
      <c r="AB9" s="13"/>
      <c r="AC9" s="13"/>
      <c r="AD9" s="13"/>
      <c r="AE9" s="13"/>
    </row>
    <row r="10" spans="1:31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8" t="s">
        <v>27</v>
      </c>
      <c r="W10" s="10"/>
      <c r="X10" s="10"/>
      <c r="Y10" s="10"/>
      <c r="Z10" s="10"/>
      <c r="AA10" s="10"/>
      <c r="AB10" s="10"/>
      <c r="AC10" s="10"/>
      <c r="AD10" s="10"/>
      <c r="AE10" s="10"/>
    </row>
    <row r="11" spans="1:31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5"/>
      <c r="W11" s="13"/>
      <c r="X11" s="13"/>
      <c r="Y11" s="13"/>
      <c r="Z11" s="13"/>
      <c r="AA11" s="13"/>
      <c r="AB11" s="13"/>
      <c r="AC11" s="13"/>
      <c r="AD11" s="13"/>
      <c r="AE11" s="13"/>
    </row>
    <row r="12" spans="1:31" ht="15.3">
      <c r="A12" s="16" t="s">
        <v>28</v>
      </c>
      <c r="B12" s="17">
        <v>2</v>
      </c>
      <c r="C12" s="17">
        <v>2</v>
      </c>
      <c r="D12" s="17">
        <v>2</v>
      </c>
      <c r="E12" s="99">
        <v>2</v>
      </c>
      <c r="F12" s="99">
        <v>2</v>
      </c>
      <c r="G12" s="17"/>
      <c r="H12" s="17">
        <v>2</v>
      </c>
      <c r="I12" s="17">
        <v>2</v>
      </c>
      <c r="J12" s="17">
        <v>2</v>
      </c>
      <c r="K12" s="17">
        <v>2</v>
      </c>
      <c r="L12" s="17">
        <v>2</v>
      </c>
      <c r="M12" s="17">
        <v>2</v>
      </c>
      <c r="N12" s="17">
        <v>2</v>
      </c>
      <c r="O12" s="17">
        <v>2</v>
      </c>
      <c r="P12" s="17">
        <v>2</v>
      </c>
      <c r="Q12" s="17">
        <v>2</v>
      </c>
      <c r="R12" s="17">
        <v>2</v>
      </c>
      <c r="S12" s="17">
        <v>2</v>
      </c>
      <c r="T12" s="17"/>
      <c r="U12" s="17"/>
      <c r="V12" s="16" t="s">
        <v>28</v>
      </c>
    </row>
    <row r="13" spans="1:31" s="20" customFormat="1" ht="15.3">
      <c r="A13" s="11" t="s">
        <v>29</v>
      </c>
      <c r="B13" s="18"/>
      <c r="C13" s="18"/>
      <c r="D13" s="18">
        <v>1</v>
      </c>
      <c r="E13" s="18">
        <v>1</v>
      </c>
      <c r="F13" s="18">
        <v>2</v>
      </c>
      <c r="G13" s="18">
        <v>2</v>
      </c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1" t="s">
        <v>29</v>
      </c>
      <c r="W13" s="19"/>
      <c r="X13" s="19"/>
      <c r="Y13" s="19"/>
      <c r="Z13" s="19"/>
      <c r="AA13" s="19"/>
      <c r="AB13" s="19"/>
      <c r="AC13" s="19"/>
      <c r="AD13" s="19"/>
      <c r="AE13" s="19"/>
    </row>
    <row r="14" spans="1:31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6" t="s">
        <v>30</v>
      </c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>
        <v>2</v>
      </c>
      <c r="P15" s="18">
        <v>2</v>
      </c>
      <c r="Q15" s="18">
        <v>2</v>
      </c>
      <c r="R15" s="18">
        <v>2</v>
      </c>
      <c r="S15" s="18"/>
      <c r="T15" s="18"/>
      <c r="U15" s="18"/>
      <c r="V15" s="22" t="s">
        <v>31</v>
      </c>
      <c r="W15" s="19"/>
      <c r="X15" s="19"/>
      <c r="Y15" s="19"/>
      <c r="Z15" s="19"/>
      <c r="AA15" s="19"/>
      <c r="AB15" s="19"/>
      <c r="AC15" s="19"/>
      <c r="AD15" s="19"/>
      <c r="AE15" s="19"/>
    </row>
    <row r="16" spans="1:31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5"/>
    </row>
    <row r="17" spans="1:31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9">
        <v>2</v>
      </c>
      <c r="N17" s="9">
        <v>2</v>
      </c>
      <c r="O17" s="9">
        <v>2</v>
      </c>
      <c r="P17" s="9">
        <v>2</v>
      </c>
      <c r="Q17" s="9">
        <v>2</v>
      </c>
      <c r="R17" s="9">
        <v>2</v>
      </c>
      <c r="S17" s="9">
        <v>2</v>
      </c>
      <c r="T17" s="9"/>
      <c r="U17" s="9"/>
      <c r="V17" s="8" t="s">
        <v>32</v>
      </c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 ht="15.3">
      <c r="A18" s="11" t="s">
        <v>33</v>
      </c>
      <c r="B18" s="12"/>
      <c r="C18" s="12">
        <v>2</v>
      </c>
      <c r="D18" s="12">
        <v>2</v>
      </c>
      <c r="E18" s="12"/>
      <c r="F18" s="12"/>
      <c r="G18" s="12">
        <v>2</v>
      </c>
      <c r="H18" s="12">
        <v>1</v>
      </c>
      <c r="I18" s="12">
        <v>1</v>
      </c>
      <c r="J18" s="12">
        <v>2</v>
      </c>
      <c r="K18" s="12">
        <v>1</v>
      </c>
      <c r="L18" s="12"/>
      <c r="M18" s="12">
        <v>1</v>
      </c>
      <c r="N18" s="12">
        <v>1</v>
      </c>
      <c r="O18" s="12"/>
      <c r="P18" s="12"/>
      <c r="Q18" s="12"/>
      <c r="R18" s="12"/>
      <c r="S18" s="12"/>
      <c r="T18" s="12"/>
      <c r="U18" s="12"/>
      <c r="V18" s="11" t="s">
        <v>33</v>
      </c>
      <c r="W18" s="13"/>
      <c r="X18" s="13"/>
      <c r="Y18" s="13"/>
      <c r="Z18" s="13"/>
      <c r="AA18" s="13"/>
      <c r="AB18" s="13"/>
      <c r="AC18" s="13"/>
      <c r="AD18" s="13"/>
      <c r="AE18" s="13"/>
    </row>
    <row r="19" spans="1:31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>
        <v>1</v>
      </c>
      <c r="H19" s="9">
        <v>2</v>
      </c>
      <c r="I19" s="9">
        <v>2</v>
      </c>
      <c r="J19" s="9">
        <v>2</v>
      </c>
      <c r="K19" s="9">
        <v>2</v>
      </c>
      <c r="L19" s="9"/>
      <c r="M19" s="9"/>
      <c r="N19" s="9">
        <v>2</v>
      </c>
      <c r="O19" s="9"/>
      <c r="P19" s="9"/>
      <c r="Q19" s="9"/>
      <c r="R19" s="9"/>
      <c r="S19" s="9"/>
      <c r="T19" s="9"/>
      <c r="U19" s="9"/>
      <c r="V19" s="8" t="s">
        <v>34</v>
      </c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 ht="15.3">
      <c r="A20" s="11" t="s">
        <v>35</v>
      </c>
      <c r="B20" s="12"/>
      <c r="C20" s="12"/>
      <c r="D20" s="12">
        <v>2</v>
      </c>
      <c r="E20" s="12"/>
      <c r="F20" s="12"/>
      <c r="G20" s="12"/>
      <c r="H20" s="12"/>
      <c r="I20" s="12"/>
      <c r="J20" s="12"/>
      <c r="K20" s="12">
        <v>2</v>
      </c>
      <c r="L20" s="12">
        <v>2</v>
      </c>
      <c r="M20" s="12">
        <v>2</v>
      </c>
      <c r="N20" s="12"/>
      <c r="O20" s="12">
        <v>2</v>
      </c>
      <c r="P20" s="12">
        <v>2</v>
      </c>
      <c r="Q20" s="12">
        <v>2</v>
      </c>
      <c r="R20" s="12">
        <v>2</v>
      </c>
      <c r="S20" s="12"/>
      <c r="T20" s="12"/>
      <c r="U20" s="12"/>
      <c r="V20" s="11" t="s">
        <v>35</v>
      </c>
      <c r="W20" s="13"/>
      <c r="X20" s="13"/>
      <c r="Y20" s="13"/>
      <c r="Z20" s="13"/>
      <c r="AA20" s="13"/>
      <c r="AB20" s="13"/>
      <c r="AC20" s="13"/>
      <c r="AD20" s="13"/>
      <c r="AE20" s="13"/>
    </row>
    <row r="21" spans="1:31" s="14" customFormat="1" ht="15.3">
      <c r="A21" s="8" t="s">
        <v>36</v>
      </c>
      <c r="B21" s="9"/>
      <c r="C21" s="9"/>
      <c r="D21" s="9"/>
      <c r="E21" s="9"/>
      <c r="F21" s="9">
        <v>2</v>
      </c>
      <c r="G21" s="9">
        <v>2</v>
      </c>
      <c r="H21" s="9"/>
      <c r="I21" s="9"/>
      <c r="J21" s="9">
        <v>1</v>
      </c>
      <c r="K21" s="9">
        <v>2</v>
      </c>
      <c r="L21" s="9"/>
      <c r="M21" s="9">
        <v>2</v>
      </c>
      <c r="N21" s="9">
        <v>2</v>
      </c>
      <c r="O21" s="9">
        <v>2</v>
      </c>
      <c r="P21" s="9">
        <v>2</v>
      </c>
      <c r="Q21" s="9">
        <v>2</v>
      </c>
      <c r="R21" s="9">
        <v>2</v>
      </c>
      <c r="S21" s="9"/>
      <c r="T21" s="9"/>
      <c r="U21" s="9"/>
      <c r="V21" s="8" t="s">
        <v>36</v>
      </c>
      <c r="W21" s="10"/>
      <c r="X21" s="10"/>
      <c r="Y21" s="10"/>
      <c r="Z21" s="10"/>
      <c r="AA21" s="10"/>
      <c r="AB21" s="10"/>
      <c r="AC21" s="10"/>
      <c r="AD21" s="10"/>
      <c r="AE21" s="10"/>
    </row>
    <row r="22" spans="1:31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28"/>
      <c r="W22" s="13"/>
      <c r="X22" s="13"/>
      <c r="Y22" s="13"/>
      <c r="Z22" s="13"/>
      <c r="AA22" s="13"/>
      <c r="AB22" s="13"/>
      <c r="AC22" s="13"/>
      <c r="AD22" s="13"/>
      <c r="AE22" s="13"/>
    </row>
    <row r="23" spans="1:31" ht="15.3">
      <c r="A23" s="15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5"/>
    </row>
    <row r="24" spans="1:31" s="20" customFormat="1" ht="15.3">
      <c r="A24" s="16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6"/>
      <c r="W24" s="19"/>
      <c r="X24" s="19"/>
      <c r="Y24" s="19"/>
      <c r="Z24" s="19"/>
      <c r="AA24" s="19"/>
      <c r="AB24" s="19"/>
      <c r="AC24" s="19"/>
      <c r="AD24" s="19"/>
      <c r="AE24" s="19"/>
    </row>
    <row r="25" spans="1:31" ht="15.3">
      <c r="A25" s="11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1"/>
      <c r="W25" s="13"/>
      <c r="X25" s="13"/>
      <c r="Y25" s="13"/>
      <c r="Z25" s="13"/>
      <c r="AA25" s="13"/>
      <c r="AB25" s="13"/>
      <c r="AC25" s="13"/>
      <c r="AD25" s="13"/>
      <c r="AE25" s="13"/>
    </row>
    <row r="26" spans="1:31" s="20" customFormat="1" ht="15.3">
      <c r="A26" s="16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6"/>
      <c r="W26" s="19"/>
      <c r="X26" s="19"/>
      <c r="Y26" s="19"/>
      <c r="Z26" s="19"/>
      <c r="AA26" s="19"/>
      <c r="AB26" s="19"/>
      <c r="AC26" s="19"/>
      <c r="AD26" s="19"/>
      <c r="AE26" s="19"/>
    </row>
    <row r="27" spans="1:31" ht="15.3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1"/>
      <c r="W27" s="13"/>
      <c r="X27" s="13"/>
      <c r="Y27" s="13"/>
      <c r="Z27" s="13"/>
      <c r="AA27" s="13"/>
      <c r="AB27" s="13"/>
      <c r="AC27" s="13"/>
      <c r="AD27" s="13"/>
      <c r="AE27" s="13"/>
    </row>
    <row r="28" spans="1:31" s="20" customFormat="1" ht="15.3">
      <c r="A28" s="26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27"/>
      <c r="W28" s="19"/>
      <c r="X28" s="19"/>
      <c r="Y28" s="19"/>
      <c r="Z28" s="19"/>
      <c r="AA28" s="19"/>
      <c r="AB28" s="19"/>
      <c r="AC28" s="19"/>
      <c r="AD28" s="19"/>
      <c r="AE28" s="19"/>
    </row>
    <row r="29" spans="1:31" s="3" customFormat="1" ht="15.3">
      <c r="A29" s="25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28"/>
      <c r="W29" s="13"/>
      <c r="X29" s="13"/>
      <c r="Y29" s="13"/>
      <c r="Z29" s="13"/>
      <c r="AA29" s="13"/>
      <c r="AB29" s="13"/>
      <c r="AC29" s="13"/>
      <c r="AD29" s="13"/>
      <c r="AE29" s="13"/>
    </row>
    <row r="30" spans="1:31" ht="15.3">
      <c r="A30" s="15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5"/>
    </row>
    <row r="31" spans="1:31" s="14" customFormat="1" ht="15.3">
      <c r="A31" s="8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8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 ht="15.3">
      <c r="A32" s="25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28"/>
      <c r="W32" s="13"/>
      <c r="X32" s="13"/>
      <c r="Y32" s="13"/>
      <c r="Z32" s="13"/>
      <c r="AA32" s="13"/>
      <c r="AB32" s="13"/>
      <c r="AC32" s="13"/>
      <c r="AD32" s="13"/>
      <c r="AE32" s="13"/>
    </row>
    <row r="33" spans="1:31" s="14" customFormat="1" ht="15.3">
      <c r="A33" s="8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8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 s="3" customFormat="1" ht="15.3">
      <c r="A34" s="1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1"/>
      <c r="W34" s="13"/>
      <c r="X34" s="13"/>
      <c r="Y34" s="13"/>
      <c r="Z34" s="13"/>
      <c r="AA34" s="13"/>
      <c r="AB34" s="13"/>
      <c r="AC34" s="13"/>
      <c r="AD34" s="13"/>
      <c r="AE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160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E19" sqref="E1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356</v>
      </c>
    </row>
    <row r="3" spans="1:27">
      <c r="A3" s="2" t="s">
        <v>362</v>
      </c>
    </row>
    <row r="4" spans="1:27" s="3" customFormat="1">
      <c r="A4" s="3" t="s">
        <v>3</v>
      </c>
      <c r="B4" s="4">
        <v>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275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>
        <v>2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R12" s="15"/>
    </row>
    <row r="13" spans="1:27" s="20" customFormat="1" ht="15.3">
      <c r="A13" s="11" t="s">
        <v>29</v>
      </c>
      <c r="B13" s="18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>
        <v>2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R16" s="15"/>
    </row>
    <row r="17" spans="1:27" s="14" customFormat="1" ht="15.3">
      <c r="A17" s="8" t="s">
        <v>32</v>
      </c>
      <c r="B17" s="9">
        <v>2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356</v>
      </c>
    </row>
    <row r="3" spans="1:27">
      <c r="A3" s="32" t="s">
        <v>362</v>
      </c>
    </row>
    <row r="4" spans="1:27" s="33" customFormat="1">
      <c r="A4" s="33" t="s">
        <v>3</v>
      </c>
      <c r="B4" s="34">
        <v>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275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2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R12" s="43"/>
    </row>
    <row r="13" spans="1:27" s="46" customFormat="1" ht="15.3">
      <c r="A13" s="40" t="s">
        <v>29</v>
      </c>
      <c r="B13" s="54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R16" s="43"/>
    </row>
    <row r="17" spans="1:27" s="42" customFormat="1" ht="15.3">
      <c r="A17" s="38" t="s">
        <v>32</v>
      </c>
      <c r="B17" s="88">
        <v>1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356</v>
      </c>
    </row>
    <row r="3" spans="1:26" ht="14.4">
      <c r="A3" s="61" t="str">
        <f>HYPERLINK("https://archive.org/details/ApisonTornadoPart2","https://archive.org/details/ApisonTornadoPart2")</f>
        <v>https://archive.org/details/ApisonTornadoPart2</v>
      </c>
    </row>
    <row r="4" spans="1:26" ht="14.4">
      <c r="A4" s="62" t="s">
        <v>3</v>
      </c>
      <c r="B4" s="63">
        <v>0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275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1</v>
      </c>
      <c r="R12" s="73"/>
    </row>
    <row r="13" spans="1:26" ht="15.75" customHeight="1">
      <c r="A13" s="69" t="s">
        <v>29</v>
      </c>
      <c r="B13" s="76">
        <v>2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1">
        <v>2</v>
      </c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8">
        <v>2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ApisonTornadoPart2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topLeftCell="A4" workbookViewId="0">
      <selection activeCell="F19" sqref="F1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356</v>
      </c>
    </row>
    <row r="3" spans="1:27">
      <c r="A3" s="2" t="s">
        <v>363</v>
      </c>
    </row>
    <row r="4" spans="1:27" s="3" customFormat="1">
      <c r="A4" s="3" t="s">
        <v>3</v>
      </c>
      <c r="B4" s="4">
        <v>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275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R12" s="15"/>
    </row>
    <row r="13" spans="1:27" s="20" customFormat="1" ht="15.3">
      <c r="A13" s="11" t="s">
        <v>29</v>
      </c>
      <c r="B13" s="18">
        <v>1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R16" s="15"/>
    </row>
    <row r="17" spans="1:27" s="14" customFormat="1" ht="15.3">
      <c r="A17" s="8" t="s">
        <v>32</v>
      </c>
      <c r="B17" s="9">
        <v>2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1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356</v>
      </c>
    </row>
    <row r="3" spans="1:27">
      <c r="A3" s="32" t="s">
        <v>363</v>
      </c>
    </row>
    <row r="4" spans="1:27" s="33" customFormat="1">
      <c r="A4" s="33" t="s">
        <v>3</v>
      </c>
      <c r="B4" s="34">
        <v>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275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>
        <v>1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>
        <v>2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R12" s="43"/>
    </row>
    <row r="13" spans="1:27" s="46" customFormat="1" ht="15.3">
      <c r="A13" s="40" t="s">
        <v>29</v>
      </c>
      <c r="B13" s="54">
        <v>1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R16" s="43"/>
    </row>
    <row r="17" spans="1:27" s="42" customFormat="1" ht="15.3">
      <c r="A17" s="38" t="s">
        <v>32</v>
      </c>
      <c r="B17" s="88">
        <v>1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356</v>
      </c>
    </row>
    <row r="3" spans="1:26" ht="14.4">
      <c r="A3" s="61" t="str">
        <f>HYPERLINK("https://archive.org/details/VolunteerEmergencyResponders","https://archive.org/details/VolunteerEmergencyResponders")</f>
        <v>https://archive.org/details/VolunteerEmergencyResponders</v>
      </c>
    </row>
    <row r="4" spans="1:26" ht="14.4">
      <c r="A4" s="62" t="s">
        <v>3</v>
      </c>
      <c r="B4" s="63">
        <v>0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275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R12" s="73"/>
    </row>
    <row r="13" spans="1:26" ht="15.75" customHeight="1">
      <c r="A13" s="69" t="s">
        <v>29</v>
      </c>
      <c r="B13" s="76">
        <v>2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8">
        <v>2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VolunteerEmergencyResponders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AC34"/>
  <sheetViews>
    <sheetView zoomScaleNormal="100" zoomScalePageLayoutView="150" workbookViewId="0">
      <selection activeCell="F12" sqref="F12"/>
    </sheetView>
  </sheetViews>
  <sheetFormatPr defaultColWidth="8.83984375" defaultRowHeight="14.4"/>
  <cols>
    <col min="1" max="1" width="60" customWidth="1"/>
  </cols>
  <sheetData>
    <row r="1" spans="1:29">
      <c r="A1" t="s">
        <v>0</v>
      </c>
    </row>
    <row r="2" spans="1:29">
      <c r="A2" s="1" t="s">
        <v>364</v>
      </c>
    </row>
    <row r="3" spans="1:29">
      <c r="A3" s="2" t="s">
        <v>365</v>
      </c>
    </row>
    <row r="4" spans="1:29" s="3" customFormat="1">
      <c r="A4" s="3" t="s">
        <v>3</v>
      </c>
      <c r="B4" s="4">
        <v>0</v>
      </c>
      <c r="C4" s="4">
        <v>9.7222222222222224E-3</v>
      </c>
      <c r="D4" s="4">
        <v>1.7361111111111112E-2</v>
      </c>
      <c r="E4" s="4">
        <v>8.6805555555555566E-2</v>
      </c>
      <c r="F4" s="4">
        <v>0.12430555555555556</v>
      </c>
      <c r="G4" s="4">
        <v>0.14722222222222223</v>
      </c>
      <c r="H4" s="4">
        <v>0.15347222222222223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6"/>
      <c r="V4" s="6"/>
      <c r="W4" s="6"/>
      <c r="X4" s="6"/>
      <c r="Y4" s="6"/>
      <c r="Z4" s="6"/>
      <c r="AA4" s="6"/>
      <c r="AB4" s="6"/>
      <c r="AC4" s="6"/>
    </row>
    <row r="5" spans="1:29">
      <c r="B5" t="s">
        <v>277</v>
      </c>
      <c r="C5" t="s">
        <v>94</v>
      </c>
      <c r="D5" t="s">
        <v>366</v>
      </c>
      <c r="E5" t="s">
        <v>367</v>
      </c>
      <c r="F5" t="s">
        <v>368</v>
      </c>
      <c r="G5" t="s">
        <v>290</v>
      </c>
      <c r="H5" t="s">
        <v>293</v>
      </c>
      <c r="U5" s="7"/>
      <c r="V5" s="7"/>
      <c r="W5" s="7"/>
      <c r="X5" s="7"/>
      <c r="Y5" s="7"/>
      <c r="Z5" s="7"/>
      <c r="AB5" s="7"/>
      <c r="AC5" s="7"/>
    </row>
    <row r="6" spans="1:29" ht="15.3">
      <c r="A6" s="8" t="s">
        <v>23</v>
      </c>
      <c r="B6" s="9"/>
      <c r="C6" s="9"/>
      <c r="D6" s="9">
        <v>2</v>
      </c>
      <c r="E6" s="9"/>
      <c r="F6" s="9">
        <v>2</v>
      </c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8" t="s">
        <v>23</v>
      </c>
      <c r="U6" s="10"/>
      <c r="V6" s="10"/>
      <c r="W6" s="10"/>
      <c r="X6" s="10"/>
      <c r="Y6" s="10"/>
      <c r="Z6" s="10"/>
      <c r="AA6" s="10"/>
      <c r="AB6" s="10"/>
      <c r="AC6" s="10"/>
    </row>
    <row r="7" spans="1:29" ht="15.3">
      <c r="A7" s="11" t="s">
        <v>24</v>
      </c>
      <c r="B7" s="12"/>
      <c r="C7" s="12">
        <v>2</v>
      </c>
      <c r="D7" s="12"/>
      <c r="E7" s="12">
        <v>2</v>
      </c>
      <c r="F7" s="12"/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1" t="s">
        <v>24</v>
      </c>
      <c r="U7" s="13"/>
      <c r="V7" s="13"/>
      <c r="W7" s="13"/>
      <c r="X7" s="13"/>
      <c r="Y7" s="13"/>
      <c r="Z7" s="13"/>
      <c r="AA7" s="13"/>
      <c r="AB7" s="13"/>
      <c r="AC7" s="13"/>
    </row>
    <row r="8" spans="1:29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8" t="s">
        <v>25</v>
      </c>
      <c r="U8" s="10"/>
      <c r="V8" s="10"/>
      <c r="W8" s="10"/>
      <c r="X8" s="10"/>
      <c r="Y8" s="10"/>
      <c r="Z8" s="10"/>
      <c r="AA8" s="10"/>
      <c r="AB8" s="10"/>
      <c r="AC8" s="10"/>
    </row>
    <row r="9" spans="1:29" ht="15.3">
      <c r="A9" s="11" t="s">
        <v>26</v>
      </c>
      <c r="B9" s="12"/>
      <c r="C9" s="12"/>
      <c r="D9" s="12"/>
      <c r="E9" s="12">
        <v>2</v>
      </c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1" t="s">
        <v>26</v>
      </c>
      <c r="U9" s="13"/>
      <c r="V9" s="13"/>
      <c r="W9" s="13"/>
      <c r="X9" s="13"/>
      <c r="Y9" s="13"/>
      <c r="Z9" s="13"/>
      <c r="AA9" s="13"/>
      <c r="AB9" s="13"/>
      <c r="AC9" s="13"/>
    </row>
    <row r="10" spans="1:29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8" t="s">
        <v>99</v>
      </c>
      <c r="U10" s="10"/>
      <c r="V10" s="10"/>
      <c r="W10" s="10"/>
      <c r="X10" s="10"/>
      <c r="Y10" s="10"/>
      <c r="Z10" s="10"/>
      <c r="AA10" s="10"/>
      <c r="AB10" s="10"/>
      <c r="AC10" s="10"/>
    </row>
    <row r="11" spans="1:29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1" t="s">
        <v>100</v>
      </c>
      <c r="U11" s="13"/>
      <c r="V11" s="13"/>
      <c r="W11" s="13"/>
      <c r="X11" s="13"/>
      <c r="Y11" s="13"/>
      <c r="Z11" s="13"/>
      <c r="AA11" s="13"/>
      <c r="AB11" s="13"/>
      <c r="AC11" s="13"/>
    </row>
    <row r="12" spans="1:29" ht="15.3">
      <c r="A12" s="16" t="s">
        <v>28</v>
      </c>
      <c r="B12" s="17">
        <v>2</v>
      </c>
      <c r="C12" s="17">
        <v>2</v>
      </c>
      <c r="D12" s="17">
        <v>2</v>
      </c>
      <c r="E12" s="99">
        <v>1</v>
      </c>
      <c r="F12" s="17">
        <v>2</v>
      </c>
      <c r="G12" s="17">
        <v>2</v>
      </c>
      <c r="H12" s="17"/>
      <c r="T12" s="15"/>
    </row>
    <row r="13" spans="1:29" s="20" customFormat="1" ht="15.3">
      <c r="A13" s="11" t="s">
        <v>29</v>
      </c>
      <c r="B13" s="18"/>
      <c r="C13" s="18"/>
      <c r="D13" s="18"/>
      <c r="E13" s="18">
        <v>2</v>
      </c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6" t="s">
        <v>101</v>
      </c>
      <c r="U13" s="19"/>
      <c r="V13" s="19"/>
      <c r="W13" s="19"/>
      <c r="X13" s="19"/>
      <c r="Y13" s="19"/>
      <c r="Z13" s="19"/>
      <c r="AA13" s="19"/>
      <c r="AB13" s="19"/>
      <c r="AC13" s="19"/>
    </row>
    <row r="14" spans="1:29" ht="15.3">
      <c r="A14" s="16" t="s">
        <v>30</v>
      </c>
      <c r="B14" s="12"/>
      <c r="C14" s="12"/>
      <c r="D14" s="12">
        <v>2</v>
      </c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8" t="s">
        <v>102</v>
      </c>
      <c r="U14" s="13"/>
      <c r="V14" s="13"/>
      <c r="W14" s="13"/>
      <c r="X14" s="13"/>
      <c r="Y14" s="13"/>
      <c r="Z14" s="13"/>
      <c r="AA14" s="13"/>
      <c r="AB14" s="13"/>
      <c r="AC14" s="13"/>
    </row>
    <row r="15" spans="1:29" s="20" customFormat="1" ht="15.3">
      <c r="A15" s="22" t="s">
        <v>31</v>
      </c>
      <c r="B15" s="18"/>
      <c r="C15" s="18">
        <v>2</v>
      </c>
      <c r="D15" s="18"/>
      <c r="E15" s="18"/>
      <c r="F15" s="18"/>
      <c r="G15" s="18"/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7" t="s">
        <v>102</v>
      </c>
      <c r="U15" s="19"/>
      <c r="V15" s="19"/>
      <c r="W15" s="19"/>
      <c r="X15" s="19"/>
      <c r="Y15" s="19"/>
      <c r="Z15" s="19"/>
      <c r="AA15" s="19"/>
      <c r="AB15" s="19"/>
      <c r="AC15" s="19"/>
    </row>
    <row r="16" spans="1:29" ht="15.3">
      <c r="A16" s="15"/>
      <c r="B16" s="17"/>
      <c r="C16" s="17"/>
      <c r="D16" s="17"/>
      <c r="E16" s="17"/>
      <c r="F16" s="17"/>
      <c r="G16" s="17"/>
      <c r="H16" s="17"/>
      <c r="T16" s="15"/>
    </row>
    <row r="17" spans="1:29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8" t="s">
        <v>103</v>
      </c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3">
      <c r="A18" s="11" t="s">
        <v>33</v>
      </c>
      <c r="B18" s="12"/>
      <c r="C18" s="12"/>
      <c r="D18" s="12">
        <v>2</v>
      </c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8" t="s">
        <v>102</v>
      </c>
      <c r="U18" s="13"/>
      <c r="V18" s="13"/>
      <c r="W18" s="13"/>
      <c r="X18" s="13"/>
      <c r="Y18" s="13"/>
      <c r="Z18" s="13"/>
      <c r="AA18" s="13"/>
      <c r="AB18" s="13"/>
      <c r="AC18" s="13"/>
    </row>
    <row r="19" spans="1:29" s="14" customFormat="1" ht="15.3">
      <c r="A19" s="8" t="s">
        <v>34</v>
      </c>
      <c r="B19" s="9"/>
      <c r="C19" s="9"/>
      <c r="D19" s="9">
        <v>2</v>
      </c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95" t="s">
        <v>102</v>
      </c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3">
      <c r="A20" s="11" t="s">
        <v>35</v>
      </c>
      <c r="B20" s="12"/>
      <c r="C20" s="12"/>
      <c r="D20" s="12">
        <v>2</v>
      </c>
      <c r="E20" s="12">
        <v>2</v>
      </c>
      <c r="F20" s="12">
        <v>2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8" t="s">
        <v>102</v>
      </c>
      <c r="U20" s="13"/>
      <c r="V20" s="13"/>
      <c r="W20" s="13"/>
      <c r="X20" s="13"/>
      <c r="Y20" s="13"/>
      <c r="Z20" s="13"/>
      <c r="AA20" s="13"/>
      <c r="AB20" s="13"/>
      <c r="AC20" s="13"/>
    </row>
    <row r="21" spans="1:29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>
        <v>2</v>
      </c>
      <c r="G21" s="9"/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95" t="s">
        <v>102</v>
      </c>
      <c r="U21" s="10"/>
      <c r="V21" s="10"/>
      <c r="W21" s="10"/>
      <c r="X21" s="10"/>
      <c r="Y21" s="10"/>
      <c r="Z21" s="10"/>
      <c r="AA21" s="10"/>
      <c r="AB21" s="10"/>
      <c r="AC21" s="10"/>
    </row>
    <row r="22" spans="1:29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8" t="s">
        <v>102</v>
      </c>
      <c r="U22" s="13"/>
      <c r="V22" s="13"/>
      <c r="W22" s="13"/>
      <c r="X22" s="13"/>
      <c r="Y22" s="13"/>
      <c r="Z22" s="13"/>
      <c r="AA22" s="13"/>
      <c r="AB22" s="13"/>
      <c r="AC22" s="13"/>
    </row>
    <row r="23" spans="1:29" ht="15.3">
      <c r="A23" s="15"/>
      <c r="T23" s="15"/>
    </row>
    <row r="24" spans="1:29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6" t="s">
        <v>104</v>
      </c>
      <c r="U24" s="19"/>
      <c r="V24" s="19"/>
      <c r="W24" s="19"/>
      <c r="X24" s="19"/>
      <c r="Y24" s="19"/>
      <c r="Z24" s="19"/>
      <c r="AA24" s="19"/>
      <c r="AB24" s="19"/>
      <c r="AC24" s="19"/>
    </row>
    <row r="25" spans="1:29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1" t="s">
        <v>105</v>
      </c>
      <c r="U25" s="13"/>
      <c r="V25" s="13"/>
      <c r="W25" s="13"/>
      <c r="X25" s="13"/>
      <c r="Y25" s="13"/>
      <c r="Z25" s="13"/>
      <c r="AA25" s="13"/>
      <c r="AB25" s="13"/>
      <c r="AC25" s="13"/>
    </row>
    <row r="26" spans="1:29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6" t="s">
        <v>106</v>
      </c>
      <c r="U26" s="19"/>
      <c r="V26" s="19"/>
      <c r="W26" s="19"/>
      <c r="X26" s="19"/>
      <c r="Y26" s="19"/>
      <c r="Z26" s="19"/>
      <c r="AA26" s="19"/>
      <c r="AB26" s="19"/>
      <c r="AC26" s="19"/>
    </row>
    <row r="27" spans="1:29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1" t="s">
        <v>107</v>
      </c>
      <c r="U27" s="13"/>
      <c r="V27" s="13"/>
      <c r="W27" s="13"/>
      <c r="X27" s="13"/>
      <c r="Y27" s="13"/>
      <c r="Z27" s="13"/>
      <c r="AA27" s="13"/>
      <c r="AB27" s="13"/>
      <c r="AC27" s="13"/>
    </row>
    <row r="28" spans="1:29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7" t="s">
        <v>102</v>
      </c>
      <c r="U28" s="19"/>
      <c r="V28" s="19"/>
      <c r="W28" s="19"/>
      <c r="X28" s="19"/>
      <c r="Y28" s="19"/>
      <c r="Z28" s="19"/>
      <c r="AA28" s="19"/>
      <c r="AB28" s="19"/>
      <c r="AC28" s="19"/>
    </row>
    <row r="29" spans="1:29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8" t="s">
        <v>102</v>
      </c>
      <c r="U29" s="13"/>
      <c r="V29" s="13"/>
      <c r="W29" s="13"/>
      <c r="X29" s="13"/>
      <c r="Y29" s="13"/>
      <c r="Z29" s="13"/>
      <c r="AA29" s="13"/>
      <c r="AB29" s="13"/>
      <c r="AC29" s="13"/>
    </row>
    <row r="30" spans="1:29" ht="15.3">
      <c r="A30" s="15"/>
      <c r="T30" s="15"/>
    </row>
    <row r="31" spans="1:29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8" t="s">
        <v>108</v>
      </c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8" t="s">
        <v>102</v>
      </c>
      <c r="U32" s="13"/>
      <c r="V32" s="13"/>
      <c r="W32" s="13"/>
      <c r="X32" s="13"/>
      <c r="Y32" s="13"/>
      <c r="Z32" s="13"/>
      <c r="AA32" s="13"/>
      <c r="AB32" s="13"/>
      <c r="AC32" s="13"/>
    </row>
    <row r="33" spans="1:29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8" t="s">
        <v>109</v>
      </c>
      <c r="U33" s="10"/>
      <c r="V33" s="10"/>
      <c r="W33" s="10"/>
      <c r="X33" s="10"/>
      <c r="Y33" s="10"/>
      <c r="Z33" s="10"/>
      <c r="AA33" s="10"/>
      <c r="AB33" s="10"/>
      <c r="AC33" s="10"/>
    </row>
    <row r="34" spans="1:29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1" t="s">
        <v>110</v>
      </c>
      <c r="U34" s="13"/>
      <c r="V34" s="13"/>
      <c r="W34" s="13"/>
      <c r="X34" s="13"/>
      <c r="Y34" s="13"/>
      <c r="Z34" s="13"/>
      <c r="AA34" s="13"/>
      <c r="AB34" s="13"/>
      <c r="AC34" s="13"/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F13" sqref="F13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9">
      <c r="A1" s="29" t="s">
        <v>37</v>
      </c>
    </row>
    <row r="2" spans="1:29">
      <c r="A2" s="31" t="s">
        <v>364</v>
      </c>
    </row>
    <row r="3" spans="1:29">
      <c r="A3" s="32" t="s">
        <v>365</v>
      </c>
    </row>
    <row r="4" spans="1:29" s="33" customFormat="1">
      <c r="A4" s="33" t="s">
        <v>3</v>
      </c>
      <c r="B4" s="34">
        <v>0</v>
      </c>
      <c r="C4" s="34">
        <v>9.7222222222222224E-3</v>
      </c>
      <c r="D4" s="34">
        <v>1.7361111111111112E-2</v>
      </c>
      <c r="E4" s="34">
        <v>8.6805555555555552E-2</v>
      </c>
      <c r="F4" s="34">
        <v>0.12430555555555556</v>
      </c>
      <c r="G4" s="34">
        <v>0.14722222222222223</v>
      </c>
      <c r="H4" s="34">
        <v>0.15347222222222223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6"/>
      <c r="V4" s="36"/>
      <c r="W4" s="36"/>
      <c r="X4" s="36"/>
      <c r="Y4" s="36"/>
      <c r="Z4" s="36"/>
      <c r="AA4" s="36"/>
      <c r="AB4" s="36"/>
      <c r="AC4" s="36"/>
    </row>
    <row r="5" spans="1:29">
      <c r="B5" s="29" t="s">
        <v>277</v>
      </c>
      <c r="C5" s="29" t="s">
        <v>94</v>
      </c>
      <c r="D5" s="29" t="s">
        <v>366</v>
      </c>
      <c r="E5" s="29" t="s">
        <v>367</v>
      </c>
      <c r="F5" s="29" t="s">
        <v>368</v>
      </c>
      <c r="G5" s="29" t="s">
        <v>290</v>
      </c>
      <c r="H5" s="29" t="s">
        <v>293</v>
      </c>
      <c r="U5" s="37"/>
      <c r="V5" s="37"/>
      <c r="W5" s="37"/>
      <c r="X5" s="37"/>
      <c r="Y5" s="37"/>
      <c r="Z5" s="37"/>
      <c r="AB5" s="37"/>
      <c r="AC5" s="37"/>
    </row>
    <row r="6" spans="1:29" ht="15.3">
      <c r="A6" s="38" t="s">
        <v>23</v>
      </c>
      <c r="B6" s="88"/>
      <c r="C6" s="88"/>
      <c r="D6" s="88">
        <v>1</v>
      </c>
      <c r="E6" s="88"/>
      <c r="F6" s="88">
        <v>1</v>
      </c>
      <c r="G6" s="88"/>
      <c r="H6" s="88">
        <v>1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8" t="s">
        <v>23</v>
      </c>
      <c r="U6" s="39"/>
      <c r="V6" s="39"/>
      <c r="W6" s="39"/>
      <c r="X6" s="39"/>
      <c r="Y6" s="39"/>
      <c r="Z6" s="39"/>
      <c r="AA6" s="39"/>
      <c r="AB6" s="39"/>
      <c r="AC6" s="39"/>
    </row>
    <row r="7" spans="1:29" ht="15.3">
      <c r="A7" s="40" t="s">
        <v>24</v>
      </c>
      <c r="B7" s="52"/>
      <c r="C7" s="52"/>
      <c r="D7" s="52"/>
      <c r="E7" s="52">
        <v>2</v>
      </c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0" t="s">
        <v>24</v>
      </c>
      <c r="U7" s="41"/>
      <c r="V7" s="41"/>
      <c r="W7" s="41"/>
      <c r="X7" s="41"/>
      <c r="Y7" s="41"/>
      <c r="Z7" s="41"/>
      <c r="AA7" s="41"/>
      <c r="AB7" s="41"/>
      <c r="AC7" s="41"/>
    </row>
    <row r="8" spans="1:29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8" t="s">
        <v>25</v>
      </c>
      <c r="U8" s="39"/>
      <c r="V8" s="39"/>
      <c r="W8" s="39"/>
      <c r="X8" s="39"/>
      <c r="Y8" s="39"/>
      <c r="Z8" s="39"/>
      <c r="AA8" s="39"/>
      <c r="AB8" s="39"/>
      <c r="AC8" s="39"/>
    </row>
    <row r="9" spans="1:29" ht="15.3">
      <c r="A9" s="40" t="s">
        <v>26</v>
      </c>
      <c r="B9" s="52">
        <v>1</v>
      </c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0" t="s">
        <v>26</v>
      </c>
      <c r="U9" s="41"/>
      <c r="V9" s="41"/>
      <c r="W9" s="41"/>
      <c r="X9" s="41"/>
      <c r="Y9" s="41"/>
      <c r="Z9" s="41"/>
      <c r="AA9" s="41"/>
      <c r="AB9" s="41"/>
      <c r="AC9" s="41"/>
    </row>
    <row r="10" spans="1:29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8" t="s">
        <v>99</v>
      </c>
      <c r="U10" s="39"/>
      <c r="V10" s="39"/>
      <c r="W10" s="39"/>
      <c r="X10" s="39"/>
      <c r="Y10" s="39"/>
      <c r="Z10" s="39"/>
      <c r="AA10" s="39"/>
      <c r="AB10" s="39"/>
      <c r="AC10" s="39"/>
    </row>
    <row r="11" spans="1:29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0" t="s">
        <v>100</v>
      </c>
      <c r="U11" s="41"/>
      <c r="V11" s="41"/>
      <c r="W11" s="41"/>
      <c r="X11" s="41"/>
      <c r="Y11" s="41"/>
      <c r="Z11" s="41"/>
      <c r="AA11" s="41"/>
      <c r="AB11" s="41"/>
      <c r="AC11" s="41"/>
    </row>
    <row r="12" spans="1:29" ht="15.3">
      <c r="A12" s="44" t="s">
        <v>28</v>
      </c>
      <c r="B12" s="53">
        <v>1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/>
      <c r="T12" s="43"/>
    </row>
    <row r="13" spans="1:29" s="46" customFormat="1" ht="15.3">
      <c r="A13" s="40" t="s">
        <v>29</v>
      </c>
      <c r="B13" s="54"/>
      <c r="C13" s="54"/>
      <c r="D13" s="54"/>
      <c r="E13" s="54">
        <v>1</v>
      </c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4" t="s">
        <v>101</v>
      </c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57" t="s">
        <v>102</v>
      </c>
      <c r="U14" s="41"/>
      <c r="V14" s="41"/>
      <c r="W14" s="41"/>
      <c r="X14" s="41"/>
      <c r="Y14" s="41"/>
      <c r="Z14" s="41"/>
      <c r="AA14" s="41"/>
      <c r="AB14" s="41"/>
      <c r="AC14" s="41"/>
    </row>
    <row r="15" spans="1:29" s="46" customFormat="1" ht="15.3">
      <c r="A15" s="48" t="s">
        <v>31</v>
      </c>
      <c r="B15" s="54"/>
      <c r="C15" s="54">
        <v>2</v>
      </c>
      <c r="D15" s="54"/>
      <c r="E15" s="54"/>
      <c r="F15" s="54"/>
      <c r="G15" s="54"/>
      <c r="H15" s="54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56" t="s">
        <v>102</v>
      </c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3">
      <c r="A16" s="43"/>
      <c r="B16" s="53"/>
      <c r="C16" s="53"/>
      <c r="D16" s="53"/>
      <c r="E16" s="53"/>
      <c r="F16" s="53"/>
      <c r="G16" s="53"/>
      <c r="H16" s="53"/>
      <c r="T16" s="43"/>
    </row>
    <row r="17" spans="1:29" s="42" customFormat="1" ht="15.3">
      <c r="A17" s="38" t="s">
        <v>32</v>
      </c>
      <c r="B17" s="88"/>
      <c r="C17" s="88">
        <v>2</v>
      </c>
      <c r="D17" s="88">
        <v>2</v>
      </c>
      <c r="E17" s="88">
        <v>1</v>
      </c>
      <c r="F17" s="88"/>
      <c r="G17" s="88">
        <v>2</v>
      </c>
      <c r="H17" s="8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8" t="s">
        <v>103</v>
      </c>
      <c r="U17" s="39"/>
      <c r="V17" s="39"/>
      <c r="W17" s="39"/>
      <c r="X17" s="39"/>
      <c r="Y17" s="39"/>
      <c r="Z17" s="39"/>
      <c r="AA17" s="39"/>
      <c r="AB17" s="39"/>
      <c r="AC17" s="39"/>
    </row>
    <row r="18" spans="1:29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57" t="s">
        <v>102</v>
      </c>
      <c r="U18" s="41"/>
      <c r="V18" s="41"/>
      <c r="W18" s="41"/>
      <c r="X18" s="41"/>
      <c r="Y18" s="41"/>
      <c r="Z18" s="41"/>
      <c r="AA18" s="41"/>
      <c r="AB18" s="41"/>
      <c r="AC18" s="41"/>
    </row>
    <row r="19" spans="1:29" s="42" customFormat="1" ht="15.3">
      <c r="A19" s="38" t="s">
        <v>34</v>
      </c>
      <c r="B19" s="88"/>
      <c r="C19" s="88"/>
      <c r="D19" s="88"/>
      <c r="E19" s="88"/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97" t="s">
        <v>102</v>
      </c>
      <c r="U19" s="39"/>
      <c r="V19" s="39"/>
      <c r="W19" s="39"/>
      <c r="X19" s="39"/>
      <c r="Y19" s="39"/>
      <c r="Z19" s="39"/>
      <c r="AA19" s="39"/>
      <c r="AB19" s="39"/>
      <c r="AC19" s="39"/>
    </row>
    <row r="20" spans="1:29" ht="15.3">
      <c r="A20" s="40" t="s">
        <v>35</v>
      </c>
      <c r="B20" s="52">
        <v>1</v>
      </c>
      <c r="C20" s="52">
        <v>1</v>
      </c>
      <c r="D20" s="52">
        <v>1</v>
      </c>
      <c r="E20" s="52"/>
      <c r="F20" s="52">
        <v>1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57" t="s">
        <v>102</v>
      </c>
      <c r="U20" s="41"/>
      <c r="V20" s="41"/>
      <c r="W20" s="41"/>
      <c r="X20" s="41"/>
      <c r="Y20" s="41"/>
      <c r="Z20" s="41"/>
      <c r="AA20" s="41"/>
      <c r="AB20" s="41"/>
      <c r="AC20" s="41"/>
    </row>
    <row r="21" spans="1:29" s="42" customFormat="1" ht="15.3">
      <c r="A21" s="38" t="s">
        <v>36</v>
      </c>
      <c r="B21" s="88"/>
      <c r="C21" s="88">
        <v>2</v>
      </c>
      <c r="D21" s="88"/>
      <c r="E21" s="88"/>
      <c r="F21" s="88"/>
      <c r="G21" s="88"/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97" t="s">
        <v>102</v>
      </c>
      <c r="U21" s="39"/>
      <c r="V21" s="39"/>
      <c r="W21" s="39"/>
      <c r="X21" s="39"/>
      <c r="Y21" s="39"/>
      <c r="Z21" s="39"/>
      <c r="AA21" s="39"/>
      <c r="AB21" s="39"/>
      <c r="AC21" s="39"/>
    </row>
    <row r="22" spans="1:29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57" t="s">
        <v>102</v>
      </c>
      <c r="U22" s="41"/>
      <c r="V22" s="41"/>
      <c r="W22" s="41"/>
      <c r="X22" s="41"/>
      <c r="Y22" s="41"/>
      <c r="Z22" s="41"/>
      <c r="AA22" s="41"/>
      <c r="AB22" s="41"/>
      <c r="AC22" s="41"/>
    </row>
    <row r="23" spans="1:29" ht="15.3">
      <c r="A23" s="43"/>
      <c r="T23" s="43"/>
    </row>
    <row r="24" spans="1:29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4" t="s">
        <v>104</v>
      </c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0" t="s">
        <v>105</v>
      </c>
      <c r="U25" s="41"/>
      <c r="V25" s="41"/>
      <c r="W25" s="41"/>
      <c r="X25" s="41"/>
      <c r="Y25" s="41"/>
      <c r="Z25" s="41"/>
      <c r="AA25" s="41"/>
      <c r="AB25" s="41"/>
      <c r="AC25" s="41"/>
    </row>
    <row r="26" spans="1:29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4" t="s">
        <v>106</v>
      </c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0" t="s">
        <v>107</v>
      </c>
      <c r="U27" s="41"/>
      <c r="V27" s="41"/>
      <c r="W27" s="41"/>
      <c r="X27" s="41"/>
      <c r="Y27" s="41"/>
      <c r="Z27" s="41"/>
      <c r="AA27" s="41"/>
      <c r="AB27" s="41"/>
      <c r="AC27" s="41"/>
    </row>
    <row r="28" spans="1:29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56" t="s">
        <v>102</v>
      </c>
      <c r="U28" s="45"/>
      <c r="V28" s="45"/>
      <c r="W28" s="45"/>
      <c r="X28" s="45"/>
      <c r="Y28" s="45"/>
      <c r="Z28" s="45"/>
      <c r="AA28" s="45"/>
      <c r="AB28" s="45"/>
      <c r="AC28" s="45"/>
    </row>
    <row r="29" spans="1:29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57" t="s">
        <v>102</v>
      </c>
      <c r="U29" s="41"/>
      <c r="V29" s="41"/>
      <c r="W29" s="41"/>
      <c r="X29" s="41"/>
      <c r="Y29" s="41"/>
      <c r="Z29" s="41"/>
      <c r="AA29" s="41"/>
      <c r="AB29" s="41"/>
      <c r="AC29" s="41"/>
    </row>
    <row r="30" spans="1:29" ht="15.3">
      <c r="A30" s="43"/>
      <c r="T30" s="43"/>
    </row>
    <row r="31" spans="1:29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8" t="s">
        <v>108</v>
      </c>
      <c r="U31" s="39"/>
      <c r="V31" s="39"/>
      <c r="W31" s="39"/>
      <c r="X31" s="39"/>
      <c r="Y31" s="39"/>
      <c r="Z31" s="39"/>
      <c r="AA31" s="39"/>
      <c r="AB31" s="39"/>
      <c r="AC31" s="39"/>
    </row>
    <row r="32" spans="1:29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57" t="s">
        <v>102</v>
      </c>
      <c r="U32" s="41"/>
      <c r="V32" s="41"/>
      <c r="W32" s="41"/>
      <c r="X32" s="41"/>
      <c r="Y32" s="41"/>
      <c r="Z32" s="41"/>
      <c r="AA32" s="41"/>
      <c r="AB32" s="41"/>
      <c r="AC32" s="41"/>
    </row>
    <row r="33" spans="1:29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8" t="s">
        <v>109</v>
      </c>
      <c r="U33" s="39"/>
      <c r="V33" s="39"/>
      <c r="W33" s="39"/>
      <c r="X33" s="39"/>
      <c r="Y33" s="39"/>
      <c r="Z33" s="39"/>
      <c r="AA33" s="39"/>
      <c r="AB33" s="39"/>
      <c r="AC33" s="39"/>
    </row>
    <row r="34" spans="1:29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0" t="s">
        <v>110</v>
      </c>
      <c r="U34" s="41"/>
      <c r="V34" s="41"/>
      <c r="W34" s="41"/>
      <c r="X34" s="41"/>
      <c r="Y34" s="41"/>
      <c r="Z34" s="41"/>
      <c r="AA34" s="41"/>
      <c r="AB34" s="41"/>
      <c r="AC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AB1000"/>
  <sheetViews>
    <sheetView workbookViewId="0"/>
  </sheetViews>
  <sheetFormatPr defaultColWidth="15.1015625" defaultRowHeight="15" customHeight="1"/>
  <cols>
    <col min="1" max="1" width="52.47265625" style="59" customWidth="1"/>
    <col min="2" max="28" width="7.734375" style="59" customWidth="1"/>
    <col min="29" max="16384" width="15.1015625" style="59"/>
  </cols>
  <sheetData>
    <row r="1" spans="1:28" ht="14.4">
      <c r="A1" s="58" t="s">
        <v>0</v>
      </c>
    </row>
    <row r="2" spans="1:28" ht="14.4">
      <c r="A2" s="60" t="s">
        <v>364</v>
      </c>
    </row>
    <row r="3" spans="1:28" ht="14.4">
      <c r="A3" s="61" t="str">
        <f>HYPERLINK("https://archive.org/details/Blackout2003TorontoRadioRecordings","https://archive.org/details/Blackout2003TorontoRadioRecordings")</f>
        <v>https://archive.org/details/Blackout2003TorontoRadioRecordings</v>
      </c>
    </row>
    <row r="4" spans="1:28" ht="14.4">
      <c r="A4" s="62" t="s">
        <v>3</v>
      </c>
      <c r="B4" s="63">
        <v>0</v>
      </c>
      <c r="C4" s="63">
        <v>9.7222222222222224E-3</v>
      </c>
      <c r="D4" s="63">
        <v>1.7361111111111112E-2</v>
      </c>
      <c r="E4" s="63">
        <v>8.6805555555555566E-2</v>
      </c>
      <c r="F4" s="63">
        <v>0.12430555555555556</v>
      </c>
      <c r="G4" s="63">
        <v>0.14722222222222223</v>
      </c>
      <c r="H4" s="63">
        <v>0.15347222222222223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4"/>
      <c r="W4" s="64"/>
      <c r="X4" s="64"/>
      <c r="Y4" s="64"/>
      <c r="Z4" s="64"/>
      <c r="AA4" s="64"/>
      <c r="AB4" s="64"/>
    </row>
    <row r="5" spans="1:28" ht="14.4">
      <c r="A5" s="58"/>
      <c r="B5" s="58" t="s">
        <v>277</v>
      </c>
      <c r="C5" s="58" t="s">
        <v>94</v>
      </c>
      <c r="D5" s="58" t="s">
        <v>366</v>
      </c>
      <c r="E5" s="58" t="s">
        <v>367</v>
      </c>
      <c r="F5" s="58" t="s">
        <v>368</v>
      </c>
      <c r="G5" s="58" t="s">
        <v>290</v>
      </c>
      <c r="H5" s="58" t="s">
        <v>293</v>
      </c>
      <c r="U5" s="65"/>
      <c r="V5" s="65"/>
      <c r="W5" s="65"/>
      <c r="X5" s="65"/>
      <c r="Y5" s="65"/>
      <c r="Z5" s="65"/>
      <c r="AB5" s="65"/>
    </row>
    <row r="6" spans="1:28" ht="15.75" customHeight="1">
      <c r="A6" s="66" t="s">
        <v>23</v>
      </c>
      <c r="B6" s="67"/>
      <c r="C6" s="67"/>
      <c r="D6" s="68">
        <v>2</v>
      </c>
      <c r="E6" s="67"/>
      <c r="F6" s="68">
        <v>2</v>
      </c>
      <c r="G6" s="67"/>
      <c r="H6" s="68">
        <v>2</v>
      </c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6" t="s">
        <v>23</v>
      </c>
      <c r="U6" s="67"/>
      <c r="V6" s="67"/>
      <c r="W6" s="67"/>
      <c r="X6" s="67"/>
      <c r="Y6" s="67"/>
      <c r="Z6" s="67"/>
      <c r="AA6" s="67"/>
      <c r="AB6" s="67"/>
    </row>
    <row r="7" spans="1:28" ht="15.75" customHeight="1">
      <c r="A7" s="69" t="s">
        <v>24</v>
      </c>
      <c r="B7" s="70"/>
      <c r="C7" s="71">
        <v>2</v>
      </c>
      <c r="D7" s="71"/>
      <c r="E7" s="71">
        <v>2</v>
      </c>
      <c r="F7" s="70"/>
      <c r="G7" s="71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69" t="s">
        <v>24</v>
      </c>
      <c r="U7" s="70"/>
      <c r="V7" s="70"/>
      <c r="W7" s="70"/>
      <c r="X7" s="70"/>
      <c r="Y7" s="70"/>
      <c r="Z7" s="70"/>
      <c r="AA7" s="70"/>
      <c r="AB7" s="70"/>
    </row>
    <row r="8" spans="1:28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6" t="s">
        <v>25</v>
      </c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69" t="s">
        <v>26</v>
      </c>
      <c r="U9" s="70"/>
      <c r="V9" s="70"/>
      <c r="W9" s="70"/>
      <c r="X9" s="70"/>
      <c r="Y9" s="70"/>
      <c r="Z9" s="70"/>
      <c r="AA9" s="70"/>
      <c r="AB9" s="70"/>
    </row>
    <row r="10" spans="1:28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6" t="s">
        <v>99</v>
      </c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73"/>
      <c r="B11" s="70"/>
      <c r="C11" s="70"/>
      <c r="D11" s="71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69" t="s">
        <v>100</v>
      </c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A12" s="74" t="s">
        <v>28</v>
      </c>
      <c r="B12" s="59">
        <v>2</v>
      </c>
      <c r="C12" s="59">
        <v>2</v>
      </c>
      <c r="D12" s="59">
        <v>2</v>
      </c>
      <c r="E12" s="108">
        <v>2</v>
      </c>
      <c r="F12" s="59">
        <v>2</v>
      </c>
      <c r="G12" s="59">
        <v>2</v>
      </c>
      <c r="H12" s="108">
        <v>2</v>
      </c>
      <c r="T12" s="73"/>
    </row>
    <row r="13" spans="1:28" ht="15.75" customHeight="1">
      <c r="A13" s="69" t="s">
        <v>29</v>
      </c>
      <c r="B13" s="75"/>
      <c r="C13" s="75"/>
      <c r="D13" s="76">
        <v>1</v>
      </c>
      <c r="E13" s="76">
        <v>2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4" t="s">
        <v>101</v>
      </c>
      <c r="U13" s="75"/>
      <c r="V13" s="75"/>
      <c r="W13" s="75"/>
      <c r="X13" s="75"/>
      <c r="Y13" s="75"/>
      <c r="Z13" s="75"/>
      <c r="AA13" s="75"/>
      <c r="AB13" s="75"/>
    </row>
    <row r="14" spans="1:28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85" t="s">
        <v>102</v>
      </c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A15" s="79" t="s">
        <v>31</v>
      </c>
      <c r="B15" s="76">
        <v>2</v>
      </c>
      <c r="C15" s="76">
        <v>2</v>
      </c>
      <c r="D15" s="75"/>
      <c r="E15" s="75"/>
      <c r="F15" s="75"/>
      <c r="G15" s="75"/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4" t="s">
        <v>102</v>
      </c>
      <c r="U15" s="75"/>
      <c r="V15" s="75"/>
      <c r="W15" s="75"/>
      <c r="X15" s="75"/>
      <c r="Y15" s="75"/>
      <c r="Z15" s="75"/>
      <c r="AA15" s="75"/>
      <c r="AB15" s="75"/>
    </row>
    <row r="16" spans="1:28" ht="15.75" customHeight="1">
      <c r="A16" s="73"/>
      <c r="T16" s="73"/>
    </row>
    <row r="17" spans="1:28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6" t="s">
        <v>103</v>
      </c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9" t="s">
        <v>33</v>
      </c>
      <c r="B18" s="70"/>
      <c r="C18" s="70"/>
      <c r="D18" s="71">
        <v>2</v>
      </c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85" t="s">
        <v>102</v>
      </c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66" t="s">
        <v>34</v>
      </c>
      <c r="B19" s="67"/>
      <c r="C19" s="67"/>
      <c r="D19" s="68">
        <v>2</v>
      </c>
      <c r="E19" s="68">
        <v>2</v>
      </c>
      <c r="F19" s="67"/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98" t="s">
        <v>102</v>
      </c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9" t="s">
        <v>35</v>
      </c>
      <c r="B20" s="70"/>
      <c r="C20" s="71">
        <v>2</v>
      </c>
      <c r="D20" s="71">
        <v>2</v>
      </c>
      <c r="E20" s="70"/>
      <c r="F20" s="71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85" t="s">
        <v>102</v>
      </c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7"/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98" t="s">
        <v>102</v>
      </c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85" t="s">
        <v>102</v>
      </c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73"/>
      <c r="T23" s="73"/>
    </row>
    <row r="24" spans="1:28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4" t="s">
        <v>104</v>
      </c>
      <c r="U24" s="75"/>
      <c r="V24" s="75"/>
      <c r="W24" s="75"/>
      <c r="X24" s="75"/>
      <c r="Y24" s="75"/>
      <c r="Z24" s="75"/>
      <c r="AA24" s="75"/>
      <c r="AB24" s="75"/>
    </row>
    <row r="25" spans="1:28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69" t="s">
        <v>105</v>
      </c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4" t="s">
        <v>106</v>
      </c>
      <c r="U26" s="75"/>
      <c r="V26" s="75"/>
      <c r="W26" s="75"/>
      <c r="X26" s="75"/>
      <c r="Y26" s="75"/>
      <c r="Z26" s="75"/>
      <c r="AA26" s="75"/>
      <c r="AB26" s="75"/>
    </row>
    <row r="27" spans="1:28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69" t="s">
        <v>107</v>
      </c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4" t="s">
        <v>102</v>
      </c>
      <c r="U28" s="75"/>
      <c r="V28" s="75"/>
      <c r="W28" s="75"/>
      <c r="X28" s="75"/>
      <c r="Y28" s="75"/>
      <c r="Z28" s="75"/>
      <c r="AA28" s="75"/>
      <c r="AB28" s="75"/>
    </row>
    <row r="29" spans="1:28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85" t="s">
        <v>102</v>
      </c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3"/>
      <c r="T30" s="73"/>
    </row>
    <row r="31" spans="1:28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6" t="s">
        <v>108</v>
      </c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85" t="s">
        <v>102</v>
      </c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6" t="s">
        <v>109</v>
      </c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69" t="s">
        <v>110</v>
      </c>
      <c r="U34" s="70"/>
      <c r="V34" s="70"/>
      <c r="W34" s="70"/>
      <c r="X34" s="70"/>
      <c r="Y34" s="70"/>
      <c r="Z34" s="70"/>
      <c r="AA34" s="70"/>
      <c r="AB34" s="70"/>
    </row>
    <row r="35" spans="1:28" ht="14.4">
      <c r="A35" s="58"/>
    </row>
    <row r="36" spans="1:28" ht="14.4">
      <c r="A36" s="58"/>
    </row>
    <row r="37" spans="1:28" ht="14.4">
      <c r="A37" s="58"/>
    </row>
    <row r="38" spans="1:28" ht="14.4">
      <c r="A38" s="58"/>
    </row>
    <row r="39" spans="1:28" ht="14.4">
      <c r="A39" s="58"/>
    </row>
    <row r="40" spans="1:28" ht="14.4">
      <c r="A40" s="58"/>
    </row>
    <row r="41" spans="1:28" ht="14.4">
      <c r="A41" s="58"/>
    </row>
    <row r="42" spans="1:28" ht="14.4">
      <c r="A42" s="58"/>
    </row>
    <row r="43" spans="1:28" ht="14.4">
      <c r="A43" s="58"/>
    </row>
    <row r="44" spans="1:28" ht="14.4">
      <c r="A44" s="58"/>
    </row>
    <row r="45" spans="1:28" ht="14.4">
      <c r="A45" s="58"/>
    </row>
    <row r="46" spans="1:28" ht="14.4">
      <c r="A46" s="58"/>
    </row>
    <row r="47" spans="1:28" ht="14.4">
      <c r="A47" s="58"/>
    </row>
    <row r="48" spans="1:28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Blackout2003TorontoRadioRecordings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D9" sqref="D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369</v>
      </c>
    </row>
    <row r="3" spans="1:27">
      <c r="A3" s="2" t="s">
        <v>365</v>
      </c>
    </row>
    <row r="4" spans="1:27" s="3" customFormat="1">
      <c r="A4" s="3" t="s">
        <v>3</v>
      </c>
      <c r="B4" s="4">
        <v>0</v>
      </c>
      <c r="C4" s="4">
        <v>4.8611111111111112E-3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275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>
        <v>2</v>
      </c>
      <c r="D9" s="1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/>
      <c r="C12" s="17">
        <v>1</v>
      </c>
      <c r="D12" s="17"/>
      <c r="R12" s="15"/>
    </row>
    <row r="13" spans="1:27" s="20" customFormat="1" ht="15.3">
      <c r="A13" s="11" t="s">
        <v>29</v>
      </c>
      <c r="B13" s="18"/>
      <c r="C13" s="18">
        <v>2</v>
      </c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8.9453125" style="30" customWidth="1"/>
    <col min="2" max="14" width="9.1015625" style="30" customWidth="1"/>
    <col min="15" max="15" width="8.15625" style="30" customWidth="1"/>
    <col min="16" max="1024" width="9.1015625" style="30" customWidth="1"/>
    <col min="1025" max="16384" width="8.83984375" style="29"/>
  </cols>
  <sheetData>
    <row r="1" spans="1:31">
      <c r="A1" s="29" t="s">
        <v>37</v>
      </c>
    </row>
    <row r="2" spans="1:31">
      <c r="A2" s="31" t="s">
        <v>38</v>
      </c>
    </row>
    <row r="3" spans="1:31">
      <c r="A3" s="32" t="s">
        <v>111</v>
      </c>
    </row>
    <row r="4" spans="1:31" s="33" customFormat="1">
      <c r="A4" s="33" t="s">
        <v>3</v>
      </c>
      <c r="B4" s="34">
        <v>0</v>
      </c>
      <c r="C4" s="34">
        <v>4.8611111111111112E-3</v>
      </c>
      <c r="D4" s="34">
        <v>5.347222222222222E-2</v>
      </c>
      <c r="E4" s="34">
        <v>0.10138888888888889</v>
      </c>
      <c r="F4" s="34">
        <v>0.1388888888888889</v>
      </c>
      <c r="G4" s="34">
        <v>0.18333333333333332</v>
      </c>
      <c r="H4" s="34">
        <v>0.22916666666666669</v>
      </c>
      <c r="I4" s="34">
        <v>0.24722222222222223</v>
      </c>
      <c r="J4" s="34">
        <v>0.27291666666666664</v>
      </c>
      <c r="K4" s="34">
        <v>0.29375000000000001</v>
      </c>
      <c r="L4" s="34">
        <v>0.32083333333333336</v>
      </c>
      <c r="M4" s="34">
        <v>0.3298611111111111</v>
      </c>
      <c r="N4" s="34">
        <v>0.34652777777777777</v>
      </c>
      <c r="O4" s="34">
        <v>0.3576388888888889</v>
      </c>
      <c r="P4" s="34">
        <v>0.37986111111111109</v>
      </c>
      <c r="Q4" s="34">
        <v>0.38819444444444445</v>
      </c>
      <c r="R4" s="34">
        <v>0.39791666666666664</v>
      </c>
      <c r="S4" s="34">
        <v>0.40694444444444444</v>
      </c>
      <c r="T4" s="34"/>
      <c r="U4" s="34"/>
      <c r="V4" s="34"/>
      <c r="W4" s="36"/>
      <c r="X4" s="36"/>
      <c r="Y4" s="36"/>
      <c r="Z4" s="36"/>
      <c r="AA4" s="36"/>
      <c r="AB4" s="36"/>
      <c r="AC4" s="36"/>
      <c r="AD4" s="36"/>
      <c r="AE4" s="36"/>
    </row>
    <row r="5" spans="1:31">
      <c r="B5" s="29" t="s">
        <v>4</v>
      </c>
      <c r="C5" s="29" t="s">
        <v>62</v>
      </c>
      <c r="D5" s="29" t="s">
        <v>112</v>
      </c>
      <c r="E5" s="29" t="s">
        <v>113</v>
      </c>
      <c r="F5" s="29" t="s">
        <v>114</v>
      </c>
      <c r="G5" s="29" t="s">
        <v>115</v>
      </c>
      <c r="H5" s="29" t="s">
        <v>78</v>
      </c>
      <c r="I5" s="29" t="s">
        <v>116</v>
      </c>
      <c r="J5" s="29" t="s">
        <v>117</v>
      </c>
      <c r="K5" s="29" t="s">
        <v>78</v>
      </c>
      <c r="L5" s="29" t="s">
        <v>16</v>
      </c>
      <c r="M5" s="29" t="s">
        <v>16</v>
      </c>
      <c r="N5" s="29" t="s">
        <v>118</v>
      </c>
      <c r="O5" s="29" t="s">
        <v>119</v>
      </c>
      <c r="P5" s="29" t="s">
        <v>52</v>
      </c>
      <c r="Q5" s="29" t="s">
        <v>96</v>
      </c>
      <c r="R5" s="29" t="s">
        <v>97</v>
      </c>
      <c r="S5" s="29" t="s">
        <v>98</v>
      </c>
      <c r="W5" s="37"/>
      <c r="X5" s="37"/>
      <c r="Y5" s="37"/>
      <c r="Z5" s="37"/>
      <c r="AA5" s="37"/>
      <c r="AB5" s="37"/>
      <c r="AD5" s="37"/>
      <c r="AE5" s="37"/>
    </row>
    <row r="6" spans="1:31" ht="15.3">
      <c r="A6" s="38" t="s">
        <v>23</v>
      </c>
      <c r="B6" s="88"/>
      <c r="C6" s="88">
        <v>2</v>
      </c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38" t="s">
        <v>23</v>
      </c>
      <c r="W6" s="39"/>
      <c r="X6" s="39"/>
      <c r="Y6" s="39"/>
      <c r="Z6" s="39"/>
      <c r="AA6" s="39"/>
      <c r="AB6" s="39"/>
      <c r="AC6" s="39"/>
      <c r="AD6" s="39"/>
      <c r="AE6" s="39"/>
    </row>
    <row r="7" spans="1:31" ht="15.3">
      <c r="A7" s="40" t="s">
        <v>24</v>
      </c>
      <c r="B7" s="52"/>
      <c r="C7" s="52"/>
      <c r="D7" s="52">
        <v>1</v>
      </c>
      <c r="E7" s="52">
        <v>1</v>
      </c>
      <c r="F7" s="52"/>
      <c r="G7" s="52"/>
      <c r="H7" s="52">
        <v>1</v>
      </c>
      <c r="I7" s="52">
        <v>1</v>
      </c>
      <c r="J7" s="52">
        <v>1</v>
      </c>
      <c r="K7" s="52">
        <v>1</v>
      </c>
      <c r="L7" s="52">
        <v>1</v>
      </c>
      <c r="M7" s="52">
        <v>1</v>
      </c>
      <c r="N7" s="52">
        <v>1</v>
      </c>
      <c r="O7" s="52"/>
      <c r="P7" s="52"/>
      <c r="Q7" s="52"/>
      <c r="R7" s="52"/>
      <c r="S7" s="52"/>
      <c r="T7" s="52"/>
      <c r="U7" s="52"/>
      <c r="V7" s="40" t="s">
        <v>24</v>
      </c>
      <c r="W7" s="41"/>
      <c r="X7" s="41"/>
      <c r="Y7" s="41"/>
      <c r="Z7" s="41"/>
      <c r="AA7" s="41"/>
      <c r="AB7" s="41"/>
      <c r="AC7" s="41"/>
      <c r="AD7" s="41"/>
      <c r="AE7" s="41"/>
    </row>
    <row r="8" spans="1:31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38" t="s">
        <v>25</v>
      </c>
      <c r="W8" s="39"/>
      <c r="X8" s="39"/>
      <c r="Y8" s="39"/>
      <c r="Z8" s="39"/>
      <c r="AA8" s="39"/>
      <c r="AB8" s="39"/>
      <c r="AC8" s="39"/>
      <c r="AD8" s="39"/>
      <c r="AE8" s="39"/>
    </row>
    <row r="9" spans="1:31" ht="15.3">
      <c r="A9" s="40" t="s">
        <v>26</v>
      </c>
      <c r="B9" s="52"/>
      <c r="C9" s="52"/>
      <c r="D9" s="52"/>
      <c r="E9" s="52"/>
      <c r="F9" s="52"/>
      <c r="G9" s="52"/>
      <c r="H9" s="52"/>
      <c r="I9" s="52">
        <v>1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40" t="s">
        <v>26</v>
      </c>
      <c r="W9" s="41"/>
      <c r="X9" s="41"/>
      <c r="Y9" s="41"/>
      <c r="Z9" s="41"/>
      <c r="AA9" s="41"/>
      <c r="AB9" s="41"/>
      <c r="AC9" s="41"/>
      <c r="AD9" s="41"/>
      <c r="AE9" s="41"/>
    </row>
    <row r="10" spans="1:31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38" t="s">
        <v>27</v>
      </c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43"/>
      <c r="W11" s="41"/>
      <c r="X11" s="41"/>
      <c r="Y11" s="41"/>
      <c r="Z11" s="41"/>
      <c r="AA11" s="41"/>
      <c r="AB11" s="41"/>
      <c r="AC11" s="41"/>
      <c r="AD11" s="41"/>
      <c r="AE11" s="41"/>
    </row>
    <row r="12" spans="1:31" ht="15.3">
      <c r="A12" s="44" t="s">
        <v>28</v>
      </c>
      <c r="B12" s="53">
        <v>2</v>
      </c>
      <c r="C12" s="53">
        <v>2</v>
      </c>
      <c r="D12" s="53">
        <v>2</v>
      </c>
      <c r="E12" s="100">
        <v>2</v>
      </c>
      <c r="F12" s="100">
        <v>1</v>
      </c>
      <c r="G12" s="53">
        <v>1</v>
      </c>
      <c r="H12" s="53">
        <v>1</v>
      </c>
      <c r="I12" s="53">
        <v>2</v>
      </c>
      <c r="J12" s="53">
        <v>2</v>
      </c>
      <c r="K12" s="53">
        <v>2</v>
      </c>
      <c r="L12" s="53">
        <v>2</v>
      </c>
      <c r="M12" s="53">
        <v>2</v>
      </c>
      <c r="N12" s="53">
        <v>2</v>
      </c>
      <c r="O12" s="53">
        <v>2</v>
      </c>
      <c r="P12" s="53">
        <v>2</v>
      </c>
      <c r="Q12" s="53">
        <v>2</v>
      </c>
      <c r="R12" s="53">
        <v>2</v>
      </c>
      <c r="S12" s="53">
        <v>2</v>
      </c>
      <c r="T12" s="53"/>
      <c r="U12" s="53"/>
      <c r="V12" s="44" t="s">
        <v>28</v>
      </c>
    </row>
    <row r="13" spans="1:31" s="46" customFormat="1" ht="15.3">
      <c r="A13" s="40" t="s">
        <v>29</v>
      </c>
      <c r="B13" s="54"/>
      <c r="C13" s="54"/>
      <c r="D13" s="54"/>
      <c r="E13" s="54">
        <v>1</v>
      </c>
      <c r="F13" s="54">
        <v>1</v>
      </c>
      <c r="G13" s="54">
        <v>1</v>
      </c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40" t="s">
        <v>29</v>
      </c>
      <c r="W13" s="45"/>
      <c r="X13" s="45"/>
      <c r="Y13" s="45"/>
      <c r="Z13" s="45"/>
      <c r="AA13" s="45"/>
      <c r="AB13" s="45"/>
      <c r="AC13" s="45"/>
      <c r="AD13" s="45"/>
      <c r="AE13" s="45"/>
    </row>
    <row r="14" spans="1:31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44" t="s">
        <v>30</v>
      </c>
      <c r="W14" s="41"/>
      <c r="X14" s="41"/>
      <c r="Y14" s="41"/>
      <c r="Z14" s="41"/>
      <c r="AA14" s="41"/>
      <c r="AB14" s="41"/>
      <c r="AC14" s="41"/>
      <c r="AD14" s="41"/>
      <c r="AE14" s="41"/>
    </row>
    <row r="15" spans="1:31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>
        <v>2</v>
      </c>
      <c r="P15" s="54">
        <v>2</v>
      </c>
      <c r="Q15" s="54">
        <v>2</v>
      </c>
      <c r="R15" s="54">
        <v>2</v>
      </c>
      <c r="S15" s="54">
        <v>2</v>
      </c>
      <c r="T15" s="54"/>
      <c r="U15" s="54"/>
      <c r="V15" s="48" t="s">
        <v>31</v>
      </c>
      <c r="W15" s="45"/>
      <c r="X15" s="45"/>
      <c r="Y15" s="45"/>
      <c r="Z15" s="45"/>
      <c r="AA15" s="45"/>
      <c r="AB15" s="45"/>
      <c r="AC15" s="45"/>
      <c r="AD15" s="45"/>
      <c r="AE15" s="45"/>
    </row>
    <row r="16" spans="1:31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43"/>
    </row>
    <row r="17" spans="1:31" s="42" customFormat="1" ht="15.3">
      <c r="A17" s="38" t="s">
        <v>32</v>
      </c>
      <c r="B17" s="88">
        <v>2</v>
      </c>
      <c r="C17" s="88">
        <v>2</v>
      </c>
      <c r="D17" s="88">
        <v>1</v>
      </c>
      <c r="E17" s="88">
        <v>1</v>
      </c>
      <c r="F17" s="88">
        <v>1</v>
      </c>
      <c r="G17" s="88">
        <v>2</v>
      </c>
      <c r="H17" s="88">
        <v>2</v>
      </c>
      <c r="I17" s="88">
        <v>2</v>
      </c>
      <c r="J17" s="88">
        <v>2</v>
      </c>
      <c r="K17" s="88">
        <v>1</v>
      </c>
      <c r="L17" s="88">
        <v>1</v>
      </c>
      <c r="M17" s="88">
        <v>1</v>
      </c>
      <c r="N17" s="88">
        <v>1</v>
      </c>
      <c r="O17" s="88">
        <v>2</v>
      </c>
      <c r="P17" s="88">
        <v>2</v>
      </c>
      <c r="Q17" s="88">
        <v>2</v>
      </c>
      <c r="R17" s="88">
        <v>2</v>
      </c>
      <c r="S17" s="88">
        <v>2</v>
      </c>
      <c r="T17" s="88"/>
      <c r="U17" s="88"/>
      <c r="V17" s="38" t="s">
        <v>32</v>
      </c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5.3">
      <c r="A18" s="40" t="s">
        <v>33</v>
      </c>
      <c r="B18" s="52"/>
      <c r="C18" s="52">
        <v>2</v>
      </c>
      <c r="D18" s="52">
        <v>1</v>
      </c>
      <c r="E18" s="52"/>
      <c r="F18" s="52"/>
      <c r="G18" s="52"/>
      <c r="H18" s="52">
        <v>1</v>
      </c>
      <c r="I18" s="52">
        <v>1</v>
      </c>
      <c r="J18" s="52">
        <v>1</v>
      </c>
      <c r="K18" s="52">
        <v>1</v>
      </c>
      <c r="L18" s="52">
        <v>1</v>
      </c>
      <c r="M18" s="52">
        <v>1</v>
      </c>
      <c r="N18" s="52">
        <v>1</v>
      </c>
      <c r="O18" s="52"/>
      <c r="P18" s="52"/>
      <c r="Q18" s="52"/>
      <c r="R18" s="52"/>
      <c r="S18" s="52"/>
      <c r="T18" s="52"/>
      <c r="U18" s="52"/>
      <c r="V18" s="40" t="s">
        <v>33</v>
      </c>
      <c r="W18" s="41"/>
      <c r="X18" s="41"/>
      <c r="Y18" s="41"/>
      <c r="Z18" s="41"/>
      <c r="AA18" s="41"/>
      <c r="AB18" s="41"/>
      <c r="AC18" s="41"/>
      <c r="AD18" s="41"/>
      <c r="AE18" s="41"/>
    </row>
    <row r="19" spans="1:31" s="42" customFormat="1" ht="15.3">
      <c r="A19" s="38" t="s">
        <v>34</v>
      </c>
      <c r="B19" s="88"/>
      <c r="C19" s="88">
        <v>1</v>
      </c>
      <c r="D19" s="88">
        <v>2</v>
      </c>
      <c r="E19" s="88">
        <v>2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38" t="s">
        <v>34</v>
      </c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5.3">
      <c r="A20" s="40" t="s">
        <v>35</v>
      </c>
      <c r="B20" s="52"/>
      <c r="C20" s="52"/>
      <c r="D20" s="52">
        <v>2</v>
      </c>
      <c r="E20" s="52">
        <v>2</v>
      </c>
      <c r="F20" s="52">
        <v>1</v>
      </c>
      <c r="G20" s="52">
        <v>1</v>
      </c>
      <c r="H20" s="52">
        <v>1</v>
      </c>
      <c r="I20" s="52">
        <v>1</v>
      </c>
      <c r="J20" s="52">
        <v>1</v>
      </c>
      <c r="K20" s="52">
        <v>1</v>
      </c>
      <c r="L20" s="52">
        <v>1</v>
      </c>
      <c r="M20" s="52">
        <v>1</v>
      </c>
      <c r="N20" s="52">
        <v>1</v>
      </c>
      <c r="O20" s="52">
        <v>1</v>
      </c>
      <c r="P20" s="52">
        <v>1</v>
      </c>
      <c r="Q20" s="52">
        <v>1</v>
      </c>
      <c r="R20" s="52">
        <v>1</v>
      </c>
      <c r="S20" s="52"/>
      <c r="T20" s="52"/>
      <c r="U20" s="52"/>
      <c r="V20" s="40" t="s">
        <v>35</v>
      </c>
      <c r="W20" s="41"/>
      <c r="X20" s="41"/>
      <c r="Y20" s="41"/>
      <c r="Z20" s="41"/>
      <c r="AA20" s="41"/>
      <c r="AB20" s="41"/>
      <c r="AC20" s="41"/>
      <c r="AD20" s="41"/>
      <c r="AE20" s="41"/>
    </row>
    <row r="21" spans="1:31" s="42" customFormat="1" ht="15.3">
      <c r="A21" s="38" t="s">
        <v>36</v>
      </c>
      <c r="B21" s="88"/>
      <c r="C21" s="88"/>
      <c r="D21" s="88">
        <v>2</v>
      </c>
      <c r="E21" s="88"/>
      <c r="F21" s="88">
        <v>2</v>
      </c>
      <c r="G21" s="88">
        <v>1</v>
      </c>
      <c r="H21" s="88">
        <v>1</v>
      </c>
      <c r="I21" s="88">
        <v>1</v>
      </c>
      <c r="J21" s="88">
        <v>1</v>
      </c>
      <c r="K21" s="88">
        <v>1</v>
      </c>
      <c r="L21" s="88">
        <v>1</v>
      </c>
      <c r="M21" s="88">
        <v>1</v>
      </c>
      <c r="N21" s="88">
        <v>1</v>
      </c>
      <c r="O21" s="88">
        <v>2</v>
      </c>
      <c r="P21" s="88">
        <v>2</v>
      </c>
      <c r="Q21" s="88">
        <v>2</v>
      </c>
      <c r="R21" s="88">
        <v>2</v>
      </c>
      <c r="S21" s="88"/>
      <c r="T21" s="88"/>
      <c r="U21" s="88"/>
      <c r="V21" s="38" t="s">
        <v>36</v>
      </c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7"/>
      <c r="W22" s="41"/>
      <c r="X22" s="41"/>
      <c r="Y22" s="41"/>
      <c r="Z22" s="41"/>
      <c r="AA22" s="41"/>
      <c r="AB22" s="41"/>
      <c r="AC22" s="41"/>
      <c r="AD22" s="41"/>
      <c r="AE22" s="41"/>
    </row>
    <row r="23" spans="1:31" ht="15.3">
      <c r="A23" s="4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43"/>
    </row>
    <row r="24" spans="1:31" s="46" customFormat="1" ht="15.3">
      <c r="A24" s="4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44"/>
      <c r="W24" s="45"/>
      <c r="X24" s="45"/>
      <c r="Y24" s="45"/>
      <c r="Z24" s="45"/>
      <c r="AA24" s="45"/>
      <c r="AB24" s="45"/>
      <c r="AC24" s="45"/>
      <c r="AD24" s="45"/>
      <c r="AE24" s="45"/>
    </row>
    <row r="25" spans="1:31" ht="15.3">
      <c r="A25" s="40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40"/>
      <c r="W25" s="41"/>
      <c r="X25" s="41"/>
      <c r="Y25" s="41"/>
      <c r="Z25" s="41"/>
      <c r="AA25" s="41"/>
      <c r="AB25" s="41"/>
      <c r="AC25" s="41"/>
      <c r="AD25" s="41"/>
      <c r="AE25" s="41"/>
    </row>
    <row r="26" spans="1:31" s="46" customFormat="1" ht="15.3">
      <c r="A26" s="4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44"/>
      <c r="W26" s="45"/>
      <c r="X26" s="45"/>
      <c r="Y26" s="45"/>
      <c r="Z26" s="45"/>
      <c r="AA26" s="45"/>
      <c r="AB26" s="45"/>
      <c r="AC26" s="45"/>
      <c r="AD26" s="45"/>
      <c r="AE26" s="45"/>
    </row>
    <row r="27" spans="1:31" ht="15.3">
      <c r="A27" s="40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40"/>
      <c r="W27" s="41"/>
      <c r="X27" s="41"/>
      <c r="Y27" s="41"/>
      <c r="Z27" s="41"/>
      <c r="AA27" s="41"/>
      <c r="AB27" s="41"/>
      <c r="AC27" s="41"/>
      <c r="AD27" s="41"/>
      <c r="AE27" s="41"/>
    </row>
    <row r="28" spans="1:31" s="46" customFormat="1" ht="15.3">
      <c r="A28" s="55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6"/>
      <c r="W28" s="45"/>
      <c r="X28" s="45"/>
      <c r="Y28" s="45"/>
      <c r="Z28" s="45"/>
      <c r="AA28" s="45"/>
      <c r="AB28" s="45"/>
      <c r="AC28" s="45"/>
      <c r="AD28" s="45"/>
      <c r="AE28" s="45"/>
    </row>
    <row r="29" spans="1:31" s="33" customFormat="1" ht="15.3">
      <c r="A29" s="51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7"/>
      <c r="W29" s="41"/>
      <c r="X29" s="41"/>
      <c r="Y29" s="41"/>
      <c r="Z29" s="41"/>
      <c r="AA29" s="41"/>
      <c r="AB29" s="41"/>
      <c r="AC29" s="41"/>
      <c r="AD29" s="41"/>
      <c r="AE29" s="41"/>
    </row>
    <row r="30" spans="1:31" ht="15.3">
      <c r="A30" s="4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43"/>
    </row>
    <row r="31" spans="1:31" s="42" customFormat="1" ht="15.3">
      <c r="A31" s="3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38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.3">
      <c r="A32" s="51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7"/>
      <c r="W32" s="41"/>
      <c r="X32" s="41"/>
      <c r="Y32" s="41"/>
      <c r="Z32" s="41"/>
      <c r="AA32" s="41"/>
      <c r="AB32" s="41"/>
      <c r="AC32" s="41"/>
      <c r="AD32" s="41"/>
      <c r="AE32" s="41"/>
    </row>
    <row r="33" spans="1:31" s="42" customFormat="1" ht="15.3">
      <c r="A33" s="3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38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s="33" customFormat="1" ht="15.3">
      <c r="A34" s="40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40"/>
      <c r="W34" s="41"/>
      <c r="X34" s="41"/>
      <c r="Y34" s="41"/>
      <c r="Z34" s="41"/>
      <c r="AA34" s="41"/>
      <c r="AB34" s="41"/>
      <c r="AC34" s="41"/>
      <c r="AD34" s="41"/>
      <c r="AE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369</v>
      </c>
    </row>
    <row r="3" spans="1:27">
      <c r="A3" s="32" t="s">
        <v>365</v>
      </c>
    </row>
    <row r="4" spans="1:27" s="33" customFormat="1">
      <c r="A4" s="33" t="s">
        <v>3</v>
      </c>
      <c r="B4" s="34">
        <v>0</v>
      </c>
      <c r="C4" s="34">
        <v>4.8611111111111112E-3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275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>
        <v>1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/>
      <c r="C12" s="53">
        <v>1</v>
      </c>
      <c r="R12" s="43"/>
    </row>
    <row r="13" spans="1:27" s="46" customFormat="1" ht="15.3">
      <c r="A13" s="40" t="s">
        <v>29</v>
      </c>
      <c r="B13" s="54"/>
      <c r="C13" s="54">
        <v>1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R16" s="43"/>
    </row>
    <row r="17" spans="1:27" s="42" customFormat="1" ht="15.3">
      <c r="A17" s="38" t="s">
        <v>32</v>
      </c>
      <c r="B17" s="88"/>
      <c r="C17" s="88">
        <v>2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1</v>
      </c>
      <c r="C20" s="52">
        <v>1</v>
      </c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369</v>
      </c>
    </row>
    <row r="3" spans="1:26" ht="14.4">
      <c r="A3" s="61" t="str">
        <f>HYPERLINK("https://archive.org/details/Blackout2003TorontoRadioRecordings","https://archive.org/details/Blackout2003TorontoRadioRecordings")</f>
        <v>https://archive.org/details/Blackout2003TorontoRadioRecordings</v>
      </c>
    </row>
    <row r="4" spans="1:26" ht="14.4">
      <c r="A4" s="62" t="s">
        <v>3</v>
      </c>
      <c r="B4" s="63">
        <v>0</v>
      </c>
      <c r="C4" s="63">
        <v>4.8611111111111112E-3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275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59">
        <v>2</v>
      </c>
      <c r="R12" s="73"/>
    </row>
    <row r="13" spans="1:26" ht="15.75" customHeight="1">
      <c r="A13" s="69" t="s">
        <v>29</v>
      </c>
      <c r="B13" s="75"/>
      <c r="C13" s="76">
        <v>2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7"/>
      <c r="C17" s="68">
        <v>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2</v>
      </c>
      <c r="D18" s="70"/>
      <c r="E18" s="70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/>
      <c r="D19" s="67"/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7"/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Blackout2003TorontoRadioRecordings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sheetPr>
    <tabColor rgb="FFFFFF00"/>
  </sheetPr>
  <dimension ref="A1:AB34"/>
  <sheetViews>
    <sheetView workbookViewId="0">
      <selection activeCell="I10" sqref="I10"/>
    </sheetView>
  </sheetViews>
  <sheetFormatPr defaultColWidth="8.83984375" defaultRowHeight="14.4"/>
  <cols>
    <col min="1" max="1" width="60" customWidth="1"/>
    <col min="2" max="2" width="7.26171875" customWidth="1"/>
  </cols>
  <sheetData>
    <row r="1" spans="1:28">
      <c r="A1" t="s">
        <v>0</v>
      </c>
    </row>
    <row r="2" spans="1:28">
      <c r="A2" s="1" t="s">
        <v>370</v>
      </c>
      <c r="B2" s="1"/>
    </row>
    <row r="3" spans="1:28">
      <c r="A3" s="2" t="s">
        <v>365</v>
      </c>
      <c r="B3" s="2"/>
    </row>
    <row r="4" spans="1:28" s="3" customFormat="1">
      <c r="A4" s="3" t="s">
        <v>3</v>
      </c>
      <c r="B4" s="4">
        <v>1.6666666666666666E-2</v>
      </c>
      <c r="C4" s="4">
        <v>2.2916666666666669E-2</v>
      </c>
      <c r="D4" s="4">
        <v>4.6527777777777779E-2</v>
      </c>
      <c r="E4" s="4">
        <v>7.0833333333333331E-2</v>
      </c>
      <c r="F4" s="4">
        <v>9.3055555555555558E-2</v>
      </c>
      <c r="G4" s="4">
        <v>0.15972222222222224</v>
      </c>
      <c r="H4" s="4">
        <v>0.22430555555555556</v>
      </c>
      <c r="I4" s="4">
        <v>0.42777777777777781</v>
      </c>
      <c r="J4" s="4"/>
      <c r="K4" s="4"/>
      <c r="L4" s="4"/>
      <c r="M4" s="4"/>
      <c r="N4" s="4"/>
      <c r="O4" s="4"/>
      <c r="P4" s="4"/>
      <c r="Q4" s="4"/>
      <c r="R4" s="4"/>
      <c r="S4" s="4"/>
      <c r="T4" s="6"/>
      <c r="U4" s="6"/>
      <c r="V4" s="6"/>
      <c r="W4" s="6"/>
      <c r="X4" s="6"/>
      <c r="Y4" s="6"/>
      <c r="Z4" s="6"/>
      <c r="AA4" s="6"/>
      <c r="AB4" s="6"/>
    </row>
    <row r="5" spans="1:28">
      <c r="A5" t="s">
        <v>275</v>
      </c>
      <c r="B5" t="s">
        <v>371</v>
      </c>
      <c r="C5" t="s">
        <v>372</v>
      </c>
      <c r="D5" t="s">
        <v>121</v>
      </c>
      <c r="E5" t="s">
        <v>373</v>
      </c>
      <c r="F5" t="s">
        <v>374</v>
      </c>
      <c r="G5" t="s">
        <v>133</v>
      </c>
      <c r="H5" t="s">
        <v>375</v>
      </c>
      <c r="I5" t="s">
        <v>324</v>
      </c>
      <c r="T5" s="7"/>
      <c r="U5" s="7"/>
      <c r="V5" s="7"/>
      <c r="W5" s="7"/>
      <c r="X5" s="7"/>
      <c r="Y5" s="7"/>
      <c r="AA5" s="7"/>
      <c r="AB5" s="7"/>
    </row>
    <row r="6" spans="1:28" ht="15.3">
      <c r="A6" s="8" t="s">
        <v>23</v>
      </c>
      <c r="B6" s="8"/>
      <c r="C6" s="9"/>
      <c r="D6" s="9"/>
      <c r="E6" s="9"/>
      <c r="F6" s="9">
        <v>1</v>
      </c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10"/>
      <c r="S6" s="8" t="s">
        <v>23</v>
      </c>
      <c r="T6" s="10"/>
      <c r="U6" s="10"/>
      <c r="V6" s="10"/>
      <c r="W6" s="10"/>
      <c r="X6" s="10"/>
      <c r="Y6" s="10"/>
      <c r="Z6" s="10"/>
      <c r="AA6" s="10"/>
      <c r="AB6" s="10"/>
    </row>
    <row r="7" spans="1:28" ht="15.3">
      <c r="A7" s="11" t="s">
        <v>24</v>
      </c>
      <c r="B7" s="11"/>
      <c r="C7" s="12">
        <v>2</v>
      </c>
      <c r="D7" s="12">
        <v>2</v>
      </c>
      <c r="E7" s="12">
        <v>2</v>
      </c>
      <c r="F7" s="12"/>
      <c r="G7" s="12">
        <v>2</v>
      </c>
      <c r="H7" s="12">
        <v>1</v>
      </c>
      <c r="I7" s="12"/>
      <c r="J7" s="12"/>
      <c r="K7" s="13"/>
      <c r="L7" s="13"/>
      <c r="M7" s="13"/>
      <c r="N7" s="13"/>
      <c r="O7" s="13"/>
      <c r="P7" s="13"/>
      <c r="Q7" s="13"/>
      <c r="R7" s="13"/>
      <c r="S7" s="11" t="s">
        <v>24</v>
      </c>
      <c r="T7" s="13"/>
      <c r="U7" s="13"/>
      <c r="V7" s="13"/>
      <c r="W7" s="13"/>
      <c r="X7" s="13"/>
      <c r="Y7" s="13"/>
      <c r="Z7" s="13"/>
      <c r="AA7" s="13"/>
      <c r="AB7" s="13"/>
    </row>
    <row r="8" spans="1:28" s="14" customFormat="1" ht="15.3">
      <c r="A8" s="8" t="s">
        <v>25</v>
      </c>
      <c r="B8" s="8"/>
      <c r="C8" s="9"/>
      <c r="D8" s="9"/>
      <c r="E8" s="9"/>
      <c r="F8" s="9"/>
      <c r="G8" s="9"/>
      <c r="H8" s="9"/>
      <c r="I8" s="9"/>
      <c r="J8" s="9"/>
      <c r="K8" s="10"/>
      <c r="L8" s="10"/>
      <c r="M8" s="10"/>
      <c r="N8" s="10"/>
      <c r="O8" s="10"/>
      <c r="P8" s="10"/>
      <c r="Q8" s="10"/>
      <c r="R8" s="10"/>
      <c r="S8" s="8" t="s">
        <v>25</v>
      </c>
      <c r="T8" s="10"/>
      <c r="U8" s="10"/>
      <c r="V8" s="10"/>
      <c r="W8" s="10"/>
      <c r="X8" s="10"/>
      <c r="Y8" s="10"/>
      <c r="Z8" s="10"/>
      <c r="AA8" s="10"/>
      <c r="AB8" s="10"/>
    </row>
    <row r="9" spans="1:28" ht="15.3">
      <c r="A9" s="11" t="s">
        <v>26</v>
      </c>
      <c r="B9" s="11"/>
      <c r="C9" s="12"/>
      <c r="D9" s="12"/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3"/>
      <c r="S9" s="11" t="s">
        <v>26</v>
      </c>
      <c r="T9" s="13"/>
      <c r="U9" s="13"/>
      <c r="V9" s="13"/>
      <c r="W9" s="13"/>
      <c r="X9" s="13"/>
      <c r="Y9" s="13"/>
      <c r="Z9" s="13"/>
      <c r="AA9" s="13"/>
      <c r="AB9" s="13"/>
    </row>
    <row r="10" spans="1:28" s="14" customFormat="1" ht="15.3">
      <c r="A10" s="8" t="s">
        <v>27</v>
      </c>
      <c r="B10" s="8"/>
      <c r="C10" s="9"/>
      <c r="D10" s="9"/>
      <c r="E10" s="9"/>
      <c r="F10" s="9"/>
      <c r="G10" s="9"/>
      <c r="H10" s="10"/>
      <c r="I10" s="9"/>
      <c r="J10" s="9"/>
      <c r="K10" s="10"/>
      <c r="L10" s="10"/>
      <c r="M10" s="10"/>
      <c r="N10" s="10"/>
      <c r="O10" s="10"/>
      <c r="P10" s="10"/>
      <c r="Q10" s="10"/>
      <c r="R10" s="10"/>
      <c r="S10" s="8" t="s">
        <v>99</v>
      </c>
      <c r="T10" s="10"/>
      <c r="U10" s="10"/>
      <c r="V10" s="10"/>
      <c r="W10" s="10"/>
      <c r="X10" s="10"/>
      <c r="Y10" s="10"/>
      <c r="Z10" s="10"/>
      <c r="AA10" s="10"/>
      <c r="AB10" s="10"/>
    </row>
    <row r="11" spans="1:28" s="3" customFormat="1" ht="15.3">
      <c r="A11" s="15"/>
      <c r="B11" s="15"/>
      <c r="C11" s="12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3"/>
      <c r="S11" s="11" t="s">
        <v>100</v>
      </c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15.3">
      <c r="A12" s="16" t="s">
        <v>28</v>
      </c>
      <c r="B12" s="22"/>
      <c r="C12" s="17">
        <v>1</v>
      </c>
      <c r="D12" s="17">
        <v>1</v>
      </c>
      <c r="E12" s="17">
        <v>1</v>
      </c>
      <c r="F12" s="17">
        <v>1</v>
      </c>
      <c r="G12" s="17">
        <v>2</v>
      </c>
      <c r="H12" s="17">
        <v>1</v>
      </c>
      <c r="I12" s="17">
        <v>2</v>
      </c>
      <c r="J12" s="17"/>
      <c r="S12" s="15"/>
    </row>
    <row r="13" spans="1:28" s="20" customFormat="1" ht="15.3">
      <c r="A13" s="11" t="s">
        <v>29</v>
      </c>
      <c r="B13" s="11"/>
      <c r="C13" s="18"/>
      <c r="D13" s="18"/>
      <c r="E13" s="18"/>
      <c r="F13" s="18"/>
      <c r="G13" s="18"/>
      <c r="H13" s="18">
        <v>1</v>
      </c>
      <c r="I13" s="18"/>
      <c r="J13" s="18"/>
      <c r="K13" s="19"/>
      <c r="L13" s="19"/>
      <c r="M13" s="19"/>
      <c r="N13" s="19"/>
      <c r="O13" s="19"/>
      <c r="P13" s="19"/>
      <c r="Q13" s="19"/>
      <c r="R13" s="19"/>
      <c r="S13" s="16" t="s">
        <v>101</v>
      </c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5.3">
      <c r="A14" s="16" t="s">
        <v>30</v>
      </c>
      <c r="B14" s="16"/>
      <c r="C14" s="12">
        <v>1</v>
      </c>
      <c r="D14" s="12"/>
      <c r="E14" s="12"/>
      <c r="F14" s="12">
        <v>2</v>
      </c>
      <c r="G14" s="12"/>
      <c r="H14" s="12"/>
      <c r="I14" s="12"/>
      <c r="J14" s="12"/>
      <c r="K14" s="21"/>
      <c r="L14" s="21"/>
      <c r="M14" s="21"/>
      <c r="N14" s="21"/>
      <c r="O14" s="21"/>
      <c r="P14" s="21"/>
      <c r="Q14" s="21"/>
      <c r="R14" s="21"/>
      <c r="S14" s="28" t="s">
        <v>102</v>
      </c>
      <c r="T14" s="13"/>
      <c r="U14" s="13"/>
      <c r="V14" s="13"/>
      <c r="W14" s="13"/>
      <c r="X14" s="13"/>
      <c r="Y14" s="13"/>
      <c r="Z14" s="13"/>
      <c r="AA14" s="13"/>
      <c r="AB14" s="13"/>
    </row>
    <row r="15" spans="1:28" s="20" customFormat="1" ht="15.3">
      <c r="A15" s="22" t="s">
        <v>31</v>
      </c>
      <c r="B15" s="22"/>
      <c r="C15" s="18"/>
      <c r="D15" s="18"/>
      <c r="E15" s="18"/>
      <c r="F15" s="18"/>
      <c r="G15" s="18"/>
      <c r="H15" s="18">
        <v>1</v>
      </c>
      <c r="I15" s="18"/>
      <c r="J15" s="18"/>
      <c r="K15" s="23"/>
      <c r="L15" s="23"/>
      <c r="M15" s="23"/>
      <c r="N15" s="23"/>
      <c r="O15" s="23"/>
      <c r="P15" s="23"/>
      <c r="Q15" s="23"/>
      <c r="R15" s="23"/>
      <c r="S15" s="27" t="s">
        <v>102</v>
      </c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5.3">
      <c r="A16" s="15"/>
      <c r="B16" s="15"/>
      <c r="C16" s="17"/>
      <c r="D16" s="17"/>
      <c r="E16" s="17"/>
      <c r="F16" s="17"/>
      <c r="G16" s="17"/>
      <c r="H16" s="17"/>
      <c r="I16" s="17"/>
      <c r="J16" s="17"/>
      <c r="S16" s="15"/>
    </row>
    <row r="17" spans="1:28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/>
      <c r="K17" s="10"/>
      <c r="L17" s="10"/>
      <c r="M17" s="10"/>
      <c r="N17" s="10"/>
      <c r="O17" s="10"/>
      <c r="P17" s="10"/>
      <c r="Q17" s="10"/>
      <c r="R17" s="10"/>
      <c r="S17" s="8" t="s">
        <v>103</v>
      </c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3">
      <c r="A18" s="11" t="s">
        <v>33</v>
      </c>
      <c r="B18" s="11"/>
      <c r="C18" s="12"/>
      <c r="D18" s="12">
        <v>2</v>
      </c>
      <c r="E18" s="12">
        <v>2</v>
      </c>
      <c r="F18" s="12"/>
      <c r="G18" s="12">
        <v>2</v>
      </c>
      <c r="H18" s="12"/>
      <c r="I18" s="12"/>
      <c r="J18" s="12"/>
      <c r="K18" s="21"/>
      <c r="L18" s="21"/>
      <c r="M18" s="21"/>
      <c r="N18" s="21"/>
      <c r="O18" s="21"/>
      <c r="P18" s="21"/>
      <c r="Q18" s="21"/>
      <c r="R18" s="21"/>
      <c r="S18" s="28" t="s">
        <v>102</v>
      </c>
      <c r="T18" s="13"/>
      <c r="U18" s="13"/>
      <c r="V18" s="13"/>
      <c r="W18" s="13"/>
      <c r="X18" s="13"/>
      <c r="Y18" s="13"/>
      <c r="Z18" s="13"/>
      <c r="AA18" s="13"/>
      <c r="AB18" s="13"/>
    </row>
    <row r="19" spans="1:28" s="14" customFormat="1" ht="15.3">
      <c r="A19" s="8" t="s">
        <v>34</v>
      </c>
      <c r="B19" s="8"/>
      <c r="C19" s="9"/>
      <c r="D19" s="9">
        <v>1</v>
      </c>
      <c r="E19" s="9"/>
      <c r="F19" s="9"/>
      <c r="G19" s="9">
        <v>2</v>
      </c>
      <c r="H19" s="9"/>
      <c r="I19" s="9"/>
      <c r="J19" s="9"/>
      <c r="K19" s="24"/>
      <c r="L19" s="24"/>
      <c r="M19" s="24"/>
      <c r="N19" s="24"/>
      <c r="O19" s="24"/>
      <c r="P19" s="24"/>
      <c r="Q19" s="24"/>
      <c r="R19" s="24"/>
      <c r="S19" s="95" t="s">
        <v>102</v>
      </c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3">
      <c r="A20" s="11" t="s">
        <v>35</v>
      </c>
      <c r="B20" s="11"/>
      <c r="C20" s="12">
        <v>2</v>
      </c>
      <c r="D20" s="12"/>
      <c r="E20" s="12"/>
      <c r="F20" s="12">
        <v>2</v>
      </c>
      <c r="G20" s="12">
        <v>2</v>
      </c>
      <c r="H20" s="12"/>
      <c r="I20" s="12"/>
      <c r="J20" s="12"/>
      <c r="K20" s="21"/>
      <c r="L20" s="21"/>
      <c r="M20" s="21"/>
      <c r="N20" s="21"/>
      <c r="O20" s="21"/>
      <c r="P20" s="21"/>
      <c r="Q20" s="21"/>
      <c r="R20" s="21"/>
      <c r="S20" s="28" t="s">
        <v>102</v>
      </c>
      <c r="T20" s="13"/>
      <c r="U20" s="13"/>
      <c r="V20" s="13"/>
      <c r="W20" s="13"/>
      <c r="X20" s="13"/>
      <c r="Y20" s="13"/>
      <c r="Z20" s="13"/>
      <c r="AA20" s="13"/>
      <c r="AB20" s="13"/>
    </row>
    <row r="21" spans="1:28" s="14" customFormat="1" ht="15.3">
      <c r="A21" s="8" t="s">
        <v>36</v>
      </c>
      <c r="B21" s="8"/>
      <c r="C21" s="9">
        <v>2</v>
      </c>
      <c r="D21" s="9">
        <v>2</v>
      </c>
      <c r="E21" s="9">
        <v>2</v>
      </c>
      <c r="F21" s="9">
        <v>2</v>
      </c>
      <c r="G21" s="9">
        <v>2</v>
      </c>
      <c r="H21" s="9">
        <v>2</v>
      </c>
      <c r="I21" s="9"/>
      <c r="J21" s="9"/>
      <c r="K21" s="24"/>
      <c r="L21" s="24"/>
      <c r="M21" s="24"/>
      <c r="N21" s="24"/>
      <c r="O21" s="24"/>
      <c r="P21" s="24"/>
      <c r="Q21" s="24"/>
      <c r="R21" s="24"/>
      <c r="S21" s="95" t="s">
        <v>102</v>
      </c>
      <c r="T21" s="10"/>
      <c r="U21" s="10"/>
      <c r="V21" s="10"/>
      <c r="W21" s="10"/>
      <c r="X21" s="10"/>
      <c r="Y21" s="10"/>
      <c r="Z21" s="10"/>
      <c r="AA21" s="10"/>
      <c r="AB21" s="10"/>
    </row>
    <row r="22" spans="1:28" s="3" customFormat="1" ht="15.3">
      <c r="A22" s="25"/>
      <c r="B22" s="11"/>
      <c r="C22" s="12"/>
      <c r="D22" s="12"/>
      <c r="E22" s="12"/>
      <c r="F22" s="12"/>
      <c r="G22" s="12"/>
      <c r="H22" s="12"/>
      <c r="I22" s="12"/>
      <c r="J22" s="12"/>
      <c r="K22" s="21"/>
      <c r="L22" s="21"/>
      <c r="M22" s="21"/>
      <c r="N22" s="21"/>
      <c r="O22" s="21"/>
      <c r="P22" s="21"/>
      <c r="Q22" s="21"/>
      <c r="R22" s="21"/>
      <c r="S22" s="28" t="s">
        <v>102</v>
      </c>
      <c r="T22" s="13"/>
      <c r="U22" s="13"/>
      <c r="V22" s="13"/>
      <c r="W22" s="13"/>
      <c r="X22" s="13"/>
      <c r="Y22" s="13"/>
      <c r="Z22" s="13"/>
      <c r="AA22" s="13"/>
      <c r="AB22" s="13"/>
    </row>
    <row r="23" spans="1:28" ht="15.3">
      <c r="A23" s="15"/>
      <c r="B23" s="15"/>
      <c r="S23" s="15"/>
    </row>
    <row r="24" spans="1:28" s="20" customFormat="1" ht="15.3">
      <c r="A24" s="16"/>
      <c r="B24" s="16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6" t="s">
        <v>104</v>
      </c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3">
      <c r="A25" s="11"/>
      <c r="B25" s="11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1" t="s">
        <v>105</v>
      </c>
      <c r="T25" s="13"/>
      <c r="U25" s="13"/>
      <c r="V25" s="13"/>
      <c r="W25" s="13"/>
      <c r="X25" s="13"/>
      <c r="Y25" s="13"/>
      <c r="Z25" s="13"/>
      <c r="AA25" s="13"/>
      <c r="AB25" s="13"/>
    </row>
    <row r="26" spans="1:28" s="20" customFormat="1" ht="15.3">
      <c r="A26" s="16"/>
      <c r="B26" s="16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6" t="s">
        <v>106</v>
      </c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3">
      <c r="A27" s="11"/>
      <c r="B27" s="11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1" t="s">
        <v>107</v>
      </c>
      <c r="T27" s="13"/>
      <c r="U27" s="13"/>
      <c r="V27" s="13"/>
      <c r="W27" s="13"/>
      <c r="X27" s="13"/>
      <c r="Y27" s="13"/>
      <c r="Z27" s="13"/>
      <c r="AA27" s="13"/>
      <c r="AB27" s="13"/>
    </row>
    <row r="28" spans="1:28" s="20" customFormat="1" ht="15.3">
      <c r="A28" s="26"/>
      <c r="B28" s="26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7" t="s">
        <v>102</v>
      </c>
      <c r="T28" s="19"/>
      <c r="U28" s="19"/>
      <c r="V28" s="19"/>
      <c r="W28" s="19"/>
      <c r="X28" s="19"/>
      <c r="Y28" s="19"/>
      <c r="Z28" s="19"/>
      <c r="AA28" s="19"/>
      <c r="AB28" s="19"/>
    </row>
    <row r="29" spans="1:28" s="3" customFormat="1" ht="15.3">
      <c r="A29" s="25"/>
      <c r="B29" s="2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8" t="s">
        <v>102</v>
      </c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3">
      <c r="A30" s="15"/>
      <c r="B30" s="15"/>
      <c r="S30" s="15"/>
    </row>
    <row r="31" spans="1:28" s="14" customFormat="1" ht="15.3">
      <c r="A31" s="8"/>
      <c r="B31" s="8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8" t="s">
        <v>108</v>
      </c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3">
      <c r="A32" s="25"/>
      <c r="B32" s="25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8" t="s">
        <v>102</v>
      </c>
      <c r="T32" s="13"/>
      <c r="U32" s="13"/>
      <c r="V32" s="13"/>
      <c r="W32" s="13"/>
      <c r="X32" s="13"/>
      <c r="Y32" s="13"/>
      <c r="Z32" s="13"/>
      <c r="AA32" s="13"/>
      <c r="AB32" s="13"/>
    </row>
    <row r="33" spans="1:28" s="14" customFormat="1" ht="15.3">
      <c r="A33" s="8"/>
      <c r="B33" s="8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8" t="s">
        <v>109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s="3" customFormat="1" ht="15.3">
      <c r="A34" s="11"/>
      <c r="B34" s="11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1" t="s">
        <v>110</v>
      </c>
      <c r="T34" s="13"/>
      <c r="U34" s="13"/>
      <c r="V34" s="13"/>
      <c r="W34" s="13"/>
      <c r="X34" s="13"/>
      <c r="Y34" s="13"/>
      <c r="Z34" s="13"/>
      <c r="AA34" s="13"/>
      <c r="AB34" s="13"/>
    </row>
  </sheetData>
  <hyperlinks>
    <hyperlink ref="A3" r:id="rId1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H17" sqref="H17"/>
    </sheetView>
  </sheetViews>
  <sheetFormatPr defaultRowHeight="14.4"/>
  <cols>
    <col min="1" max="1" width="61.734375" style="30" customWidth="1"/>
    <col min="2" max="2" width="7.47265625" style="30" customWidth="1"/>
    <col min="3" max="1024" width="9.1015625" style="30" customWidth="1"/>
    <col min="1025" max="16384" width="8.83984375" style="29"/>
  </cols>
  <sheetData>
    <row r="1" spans="1:28">
      <c r="A1" s="29" t="s">
        <v>37</v>
      </c>
    </row>
    <row r="2" spans="1:28">
      <c r="A2" s="31" t="s">
        <v>370</v>
      </c>
      <c r="B2" s="31"/>
    </row>
    <row r="3" spans="1:28">
      <c r="A3" s="32" t="s">
        <v>365</v>
      </c>
      <c r="B3" s="32"/>
    </row>
    <row r="4" spans="1:28" s="33" customFormat="1">
      <c r="A4" s="33" t="s">
        <v>3</v>
      </c>
      <c r="B4" s="34">
        <v>1.6666666666666666E-2</v>
      </c>
      <c r="C4" s="34">
        <v>2.2916666666666665E-2</v>
      </c>
      <c r="D4" s="34">
        <v>4.6527777777777779E-2</v>
      </c>
      <c r="E4" s="34">
        <v>7.0833333333333331E-2</v>
      </c>
      <c r="F4" s="34">
        <v>9.3055555555555558E-2</v>
      </c>
      <c r="G4" s="34">
        <v>0.15972222222222221</v>
      </c>
      <c r="H4" s="34">
        <v>0.22430555555555556</v>
      </c>
      <c r="I4" s="34">
        <v>0.42777777777777781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6"/>
      <c r="U4" s="36"/>
      <c r="V4" s="36"/>
      <c r="W4" s="36"/>
      <c r="X4" s="36"/>
      <c r="Y4" s="36"/>
      <c r="Z4" s="36"/>
      <c r="AA4" s="36"/>
      <c r="AB4" s="36"/>
    </row>
    <row r="5" spans="1:28">
      <c r="A5" s="29" t="s">
        <v>275</v>
      </c>
      <c r="B5" s="29" t="s">
        <v>371</v>
      </c>
      <c r="C5" s="29" t="s">
        <v>372</v>
      </c>
      <c r="D5" s="29" t="s">
        <v>121</v>
      </c>
      <c r="E5" s="29" t="s">
        <v>373</v>
      </c>
      <c r="F5" s="29" t="s">
        <v>374</v>
      </c>
      <c r="G5" s="29" t="s">
        <v>133</v>
      </c>
      <c r="H5" s="29" t="s">
        <v>375</v>
      </c>
      <c r="I5" s="29" t="s">
        <v>324</v>
      </c>
      <c r="T5" s="37"/>
      <c r="U5" s="37"/>
      <c r="V5" s="37"/>
      <c r="W5" s="37"/>
      <c r="X5" s="37"/>
      <c r="Y5" s="37"/>
      <c r="AA5" s="37"/>
      <c r="AB5" s="37"/>
    </row>
    <row r="6" spans="1:28" ht="15.3">
      <c r="A6" s="38" t="s">
        <v>23</v>
      </c>
      <c r="B6" s="38"/>
      <c r="C6" s="88">
        <v>1</v>
      </c>
      <c r="D6" s="88"/>
      <c r="E6" s="88"/>
      <c r="F6" s="88">
        <v>1</v>
      </c>
      <c r="G6" s="88"/>
      <c r="H6" s="88">
        <v>1</v>
      </c>
      <c r="I6" s="88">
        <v>1</v>
      </c>
      <c r="J6" s="88"/>
      <c r="K6" s="39"/>
      <c r="L6" s="39"/>
      <c r="M6" s="39"/>
      <c r="N6" s="39"/>
      <c r="O6" s="39"/>
      <c r="P6" s="39"/>
      <c r="Q6" s="39"/>
      <c r="R6" s="39"/>
      <c r="S6" s="38" t="s">
        <v>23</v>
      </c>
      <c r="T6" s="39"/>
      <c r="U6" s="39"/>
      <c r="V6" s="39"/>
      <c r="W6" s="39"/>
      <c r="X6" s="39"/>
      <c r="Y6" s="39"/>
      <c r="Z6" s="39"/>
      <c r="AA6" s="39"/>
      <c r="AB6" s="39"/>
    </row>
    <row r="7" spans="1:28" ht="15.3">
      <c r="A7" s="40" t="s">
        <v>24</v>
      </c>
      <c r="B7" s="40"/>
      <c r="C7" s="52"/>
      <c r="D7" s="52"/>
      <c r="E7" s="52">
        <v>1</v>
      </c>
      <c r="F7" s="52"/>
      <c r="G7" s="52">
        <v>1</v>
      </c>
      <c r="H7" s="52">
        <v>1</v>
      </c>
      <c r="I7" s="52"/>
      <c r="J7" s="52"/>
      <c r="K7" s="41"/>
      <c r="L7" s="41"/>
      <c r="M7" s="41"/>
      <c r="N7" s="41"/>
      <c r="O7" s="41"/>
      <c r="P7" s="41"/>
      <c r="Q7" s="41"/>
      <c r="R7" s="41"/>
      <c r="S7" s="40" t="s">
        <v>24</v>
      </c>
      <c r="T7" s="41"/>
      <c r="U7" s="41"/>
      <c r="V7" s="41"/>
      <c r="W7" s="41"/>
      <c r="X7" s="41"/>
      <c r="Y7" s="41"/>
      <c r="Z7" s="41"/>
      <c r="AA7" s="41"/>
      <c r="AB7" s="41"/>
    </row>
    <row r="8" spans="1:28" s="42" customFormat="1" ht="15.3">
      <c r="A8" s="38" t="s">
        <v>25</v>
      </c>
      <c r="B8" s="38"/>
      <c r="C8" s="88"/>
      <c r="D8" s="88"/>
      <c r="E8" s="88"/>
      <c r="F8" s="88"/>
      <c r="G8" s="88"/>
      <c r="H8" s="88"/>
      <c r="I8" s="88"/>
      <c r="J8" s="88"/>
      <c r="K8" s="39"/>
      <c r="L8" s="39"/>
      <c r="M8" s="39"/>
      <c r="N8" s="39"/>
      <c r="O8" s="39"/>
      <c r="P8" s="39"/>
      <c r="Q8" s="39"/>
      <c r="R8" s="39"/>
      <c r="S8" s="38" t="s">
        <v>25</v>
      </c>
      <c r="T8" s="39"/>
      <c r="U8" s="39"/>
      <c r="V8" s="39"/>
      <c r="W8" s="39"/>
      <c r="X8" s="39"/>
      <c r="Y8" s="39"/>
      <c r="Z8" s="39"/>
      <c r="AA8" s="39"/>
      <c r="AB8" s="39"/>
    </row>
    <row r="9" spans="1:28" ht="15.3">
      <c r="A9" s="40" t="s">
        <v>26</v>
      </c>
      <c r="B9" s="40"/>
      <c r="C9" s="52"/>
      <c r="D9" s="52"/>
      <c r="E9" s="52"/>
      <c r="F9" s="52"/>
      <c r="G9" s="52"/>
      <c r="H9" s="52"/>
      <c r="I9" s="52"/>
      <c r="J9" s="52"/>
      <c r="K9" s="41"/>
      <c r="L9" s="41"/>
      <c r="M9" s="41"/>
      <c r="N9" s="41"/>
      <c r="O9" s="41"/>
      <c r="P9" s="41"/>
      <c r="Q9" s="41"/>
      <c r="R9" s="41"/>
      <c r="S9" s="40" t="s">
        <v>26</v>
      </c>
      <c r="T9" s="41"/>
      <c r="U9" s="41"/>
      <c r="V9" s="41"/>
      <c r="W9" s="41"/>
      <c r="X9" s="41"/>
      <c r="Y9" s="41"/>
      <c r="Z9" s="41"/>
      <c r="AA9" s="41"/>
      <c r="AB9" s="41"/>
    </row>
    <row r="10" spans="1:28" s="42" customFormat="1" ht="15.3">
      <c r="A10" s="38" t="s">
        <v>27</v>
      </c>
      <c r="B10" s="38"/>
      <c r="C10" s="88"/>
      <c r="D10" s="88"/>
      <c r="E10" s="88"/>
      <c r="F10" s="88"/>
      <c r="G10" s="88"/>
      <c r="H10" s="88"/>
      <c r="I10" s="88"/>
      <c r="J10" s="88"/>
      <c r="K10" s="39"/>
      <c r="L10" s="39"/>
      <c r="M10" s="39"/>
      <c r="N10" s="39"/>
      <c r="O10" s="39"/>
      <c r="P10" s="39"/>
      <c r="Q10" s="39"/>
      <c r="R10" s="39"/>
      <c r="S10" s="38" t="s">
        <v>99</v>
      </c>
      <c r="T10" s="39"/>
      <c r="U10" s="39"/>
      <c r="V10" s="39"/>
      <c r="W10" s="39"/>
      <c r="X10" s="39"/>
      <c r="Y10" s="39"/>
      <c r="Z10" s="39"/>
      <c r="AA10" s="39"/>
      <c r="AB10" s="39"/>
    </row>
    <row r="11" spans="1:28" s="33" customFormat="1" ht="15.3">
      <c r="A11" s="43"/>
      <c r="B11" s="43"/>
      <c r="C11" s="52"/>
      <c r="D11" s="52"/>
      <c r="E11" s="52"/>
      <c r="F11" s="52"/>
      <c r="G11" s="52"/>
      <c r="H11" s="52"/>
      <c r="I11" s="52"/>
      <c r="J11" s="52"/>
      <c r="K11" s="41"/>
      <c r="L11" s="41"/>
      <c r="M11" s="41"/>
      <c r="N11" s="41"/>
      <c r="O11" s="41"/>
      <c r="P11" s="41"/>
      <c r="Q11" s="41"/>
      <c r="R11" s="41"/>
      <c r="S11" s="40" t="s">
        <v>100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5.3">
      <c r="A12" s="44" t="s">
        <v>28</v>
      </c>
      <c r="B12" s="48"/>
      <c r="C12" s="53"/>
      <c r="D12" s="53">
        <v>1</v>
      </c>
      <c r="E12" s="53"/>
      <c r="F12" s="53">
        <v>1</v>
      </c>
      <c r="G12" s="53">
        <v>2</v>
      </c>
      <c r="H12" s="53">
        <v>1</v>
      </c>
      <c r="I12" s="53">
        <v>1</v>
      </c>
      <c r="J12" s="53"/>
      <c r="S12" s="43"/>
    </row>
    <row r="13" spans="1:28" s="46" customFormat="1" ht="15.3">
      <c r="A13" s="40" t="s">
        <v>29</v>
      </c>
      <c r="B13" s="40"/>
      <c r="C13" s="54"/>
      <c r="D13" s="54">
        <v>1</v>
      </c>
      <c r="E13" s="54">
        <v>1</v>
      </c>
      <c r="F13" s="54">
        <v>1</v>
      </c>
      <c r="G13" s="54"/>
      <c r="H13" s="54">
        <v>1</v>
      </c>
      <c r="I13" s="54"/>
      <c r="J13" s="54"/>
      <c r="K13" s="45"/>
      <c r="L13" s="45"/>
      <c r="M13" s="45"/>
      <c r="N13" s="45"/>
      <c r="O13" s="45"/>
      <c r="P13" s="45"/>
      <c r="Q13" s="45"/>
      <c r="R13" s="45"/>
      <c r="S13" s="44" t="s">
        <v>101</v>
      </c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3">
      <c r="A14" s="44" t="s">
        <v>30</v>
      </c>
      <c r="B14" s="44"/>
      <c r="C14" s="52"/>
      <c r="D14" s="52"/>
      <c r="E14" s="52"/>
      <c r="F14" s="52"/>
      <c r="G14" s="52"/>
      <c r="H14" s="52"/>
      <c r="I14" s="52"/>
      <c r="J14" s="52"/>
      <c r="K14" s="47"/>
      <c r="L14" s="47"/>
      <c r="M14" s="47"/>
      <c r="N14" s="47"/>
      <c r="O14" s="47"/>
      <c r="P14" s="47"/>
      <c r="Q14" s="47"/>
      <c r="R14" s="47"/>
      <c r="S14" s="57" t="s">
        <v>102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28" s="46" customFormat="1" ht="15.3">
      <c r="A15" s="48" t="s">
        <v>31</v>
      </c>
      <c r="B15" s="48"/>
      <c r="C15" s="54"/>
      <c r="D15" s="54"/>
      <c r="E15" s="54"/>
      <c r="F15" s="54"/>
      <c r="G15" s="54"/>
      <c r="H15" s="54"/>
      <c r="I15" s="54"/>
      <c r="J15" s="54"/>
      <c r="K15" s="49"/>
      <c r="L15" s="49"/>
      <c r="M15" s="49"/>
      <c r="N15" s="49"/>
      <c r="O15" s="49"/>
      <c r="P15" s="49"/>
      <c r="Q15" s="49"/>
      <c r="R15" s="49"/>
      <c r="S15" s="56" t="s">
        <v>102</v>
      </c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3">
      <c r="A16" s="43"/>
      <c r="B16" s="43"/>
      <c r="C16" s="53"/>
      <c r="D16" s="53"/>
      <c r="E16" s="53"/>
      <c r="F16" s="53"/>
      <c r="G16" s="53"/>
      <c r="H16" s="53"/>
      <c r="I16" s="53"/>
      <c r="J16" s="53"/>
      <c r="S16" s="43"/>
    </row>
    <row r="17" spans="1:28" s="42" customFormat="1" ht="15.3">
      <c r="A17" s="38" t="s">
        <v>32</v>
      </c>
      <c r="B17" s="38"/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1</v>
      </c>
      <c r="I17" s="88"/>
      <c r="J17" s="88"/>
      <c r="K17" s="39"/>
      <c r="L17" s="39"/>
      <c r="M17" s="39"/>
      <c r="N17" s="39"/>
      <c r="O17" s="39"/>
      <c r="P17" s="39"/>
      <c r="Q17" s="39"/>
      <c r="R17" s="39"/>
      <c r="S17" s="38" t="s">
        <v>103</v>
      </c>
      <c r="T17" s="39"/>
      <c r="U17" s="39"/>
      <c r="V17" s="39"/>
      <c r="W17" s="39"/>
      <c r="X17" s="39"/>
      <c r="Y17" s="39"/>
      <c r="Z17" s="39"/>
      <c r="AA17" s="39"/>
      <c r="AB17" s="39"/>
    </row>
    <row r="18" spans="1:28" ht="15.3">
      <c r="A18" s="40" t="s">
        <v>33</v>
      </c>
      <c r="B18" s="40"/>
      <c r="C18" s="52"/>
      <c r="D18" s="52"/>
      <c r="E18" s="52"/>
      <c r="F18" s="52">
        <v>1</v>
      </c>
      <c r="G18" s="52">
        <v>2</v>
      </c>
      <c r="H18" s="52"/>
      <c r="I18" s="52"/>
      <c r="J18" s="52"/>
      <c r="K18" s="47"/>
      <c r="L18" s="47"/>
      <c r="M18" s="47"/>
      <c r="N18" s="47"/>
      <c r="O18" s="47"/>
      <c r="P18" s="47"/>
      <c r="Q18" s="47"/>
      <c r="R18" s="47"/>
      <c r="S18" s="57" t="s">
        <v>102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s="42" customFormat="1" ht="15.3">
      <c r="A19" s="38" t="s">
        <v>34</v>
      </c>
      <c r="B19" s="38"/>
      <c r="C19" s="88"/>
      <c r="D19" s="88"/>
      <c r="E19" s="88"/>
      <c r="F19" s="88"/>
      <c r="G19" s="88"/>
      <c r="H19" s="88">
        <v>1</v>
      </c>
      <c r="I19" s="88">
        <v>1</v>
      </c>
      <c r="J19" s="88"/>
      <c r="K19" s="50"/>
      <c r="L19" s="50"/>
      <c r="M19" s="50"/>
      <c r="N19" s="50"/>
      <c r="O19" s="50"/>
      <c r="P19" s="50"/>
      <c r="Q19" s="50"/>
      <c r="R19" s="50"/>
      <c r="S19" s="97" t="s">
        <v>102</v>
      </c>
      <c r="T19" s="39"/>
      <c r="U19" s="39"/>
      <c r="V19" s="39"/>
      <c r="W19" s="39"/>
      <c r="X19" s="39"/>
      <c r="Y19" s="39"/>
      <c r="Z19" s="39"/>
      <c r="AA19" s="39"/>
      <c r="AB19" s="39"/>
    </row>
    <row r="20" spans="1:28" ht="15.6">
      <c r="A20" s="40" t="s">
        <v>35</v>
      </c>
      <c r="B20" s="128">
        <v>1</v>
      </c>
      <c r="C20" s="52">
        <v>1</v>
      </c>
      <c r="D20" s="52"/>
      <c r="E20" s="52">
        <v>1</v>
      </c>
      <c r="F20" s="52">
        <v>1</v>
      </c>
      <c r="G20" s="52">
        <v>1</v>
      </c>
      <c r="H20" s="52">
        <v>1</v>
      </c>
      <c r="I20" s="52">
        <v>1</v>
      </c>
      <c r="J20" s="52"/>
      <c r="K20" s="47"/>
      <c r="L20" s="47"/>
      <c r="M20" s="47"/>
      <c r="N20" s="47"/>
      <c r="O20" s="47"/>
      <c r="P20" s="47"/>
      <c r="Q20" s="47"/>
      <c r="R20" s="47"/>
      <c r="S20" s="57" t="s">
        <v>102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s="42" customFormat="1" ht="15.3">
      <c r="A21" s="38" t="s">
        <v>36</v>
      </c>
      <c r="B21" s="38"/>
      <c r="C21" s="88">
        <v>2</v>
      </c>
      <c r="D21" s="88">
        <v>2</v>
      </c>
      <c r="E21" s="88">
        <v>2</v>
      </c>
      <c r="F21" s="88">
        <v>2</v>
      </c>
      <c r="G21" s="88">
        <v>2</v>
      </c>
      <c r="H21" s="88">
        <v>2</v>
      </c>
      <c r="I21" s="88">
        <v>2</v>
      </c>
      <c r="J21" s="88"/>
      <c r="K21" s="50"/>
      <c r="L21" s="50"/>
      <c r="M21" s="50"/>
      <c r="N21" s="50"/>
      <c r="O21" s="50"/>
      <c r="P21" s="50"/>
      <c r="Q21" s="50"/>
      <c r="R21" s="50"/>
      <c r="S21" s="97" t="s">
        <v>102</v>
      </c>
      <c r="T21" s="39"/>
      <c r="U21" s="39"/>
      <c r="V21" s="39"/>
      <c r="W21" s="39"/>
      <c r="X21" s="39"/>
      <c r="Y21" s="39"/>
      <c r="Z21" s="39"/>
      <c r="AA21" s="39"/>
      <c r="AB21" s="39"/>
    </row>
    <row r="22" spans="1:28" s="33" customFormat="1" ht="15.3">
      <c r="A22" s="51"/>
      <c r="B22" s="40"/>
      <c r="C22" s="52"/>
      <c r="D22" s="52"/>
      <c r="E22" s="52"/>
      <c r="F22" s="52"/>
      <c r="G22" s="52"/>
      <c r="H22" s="52"/>
      <c r="I22" s="52"/>
      <c r="J22" s="52"/>
      <c r="K22" s="47"/>
      <c r="L22" s="47"/>
      <c r="M22" s="47"/>
      <c r="N22" s="47"/>
      <c r="O22" s="47"/>
      <c r="P22" s="47"/>
      <c r="Q22" s="47"/>
      <c r="R22" s="47"/>
      <c r="S22" s="57" t="s">
        <v>102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3">
      <c r="A23" s="43"/>
      <c r="B23" s="43"/>
      <c r="S23" s="43"/>
    </row>
    <row r="24" spans="1:28" s="46" customFormat="1" ht="15.3">
      <c r="A24" s="44"/>
      <c r="B24" s="44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4" t="s">
        <v>104</v>
      </c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3">
      <c r="A25" s="40"/>
      <c r="B25" s="40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0" t="s">
        <v>105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s="46" customFormat="1" ht="15.3">
      <c r="A26" s="44"/>
      <c r="B26" s="44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4" t="s">
        <v>106</v>
      </c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3">
      <c r="A27" s="40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 t="s">
        <v>107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s="46" customFormat="1" ht="15.3">
      <c r="A28" s="55"/>
      <c r="B28" s="55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56" t="s">
        <v>102</v>
      </c>
      <c r="T28" s="45"/>
      <c r="U28" s="45"/>
      <c r="V28" s="45"/>
      <c r="W28" s="45"/>
      <c r="X28" s="45"/>
      <c r="Y28" s="45"/>
      <c r="Z28" s="45"/>
      <c r="AA28" s="45"/>
      <c r="AB28" s="45"/>
    </row>
    <row r="29" spans="1:28" s="33" customFormat="1" ht="15.3">
      <c r="A29" s="51"/>
      <c r="B29" s="51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57" t="s">
        <v>102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3">
      <c r="A30" s="43"/>
      <c r="B30" s="43"/>
      <c r="S30" s="43"/>
    </row>
    <row r="31" spans="1:28" s="42" customFormat="1" ht="15.3">
      <c r="A31" s="38"/>
      <c r="B31" s="38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8" t="s">
        <v>108</v>
      </c>
      <c r="T31" s="39"/>
      <c r="U31" s="39"/>
      <c r="V31" s="39"/>
      <c r="W31" s="39"/>
      <c r="X31" s="39"/>
      <c r="Y31" s="39"/>
      <c r="Z31" s="39"/>
      <c r="AA31" s="39"/>
      <c r="AB31" s="39"/>
    </row>
    <row r="32" spans="1:28" ht="15.3">
      <c r="A32" s="51"/>
      <c r="B32" s="51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57" t="s">
        <v>102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s="42" customFormat="1" ht="15.3">
      <c r="A33" s="38"/>
      <c r="B33" s="38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8" t="s">
        <v>109</v>
      </c>
      <c r="T33" s="39"/>
      <c r="U33" s="39"/>
      <c r="V33" s="39"/>
      <c r="W33" s="39"/>
      <c r="X33" s="39"/>
      <c r="Y33" s="39"/>
      <c r="Z33" s="39"/>
      <c r="AA33" s="39"/>
      <c r="AB33" s="39"/>
    </row>
    <row r="34" spans="1:28" s="33" customFormat="1" ht="15.3">
      <c r="A34" s="40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0" t="s">
        <v>110</v>
      </c>
      <c r="T34" s="41"/>
      <c r="U34" s="41"/>
      <c r="V34" s="41"/>
      <c r="W34" s="41"/>
      <c r="X34" s="41"/>
      <c r="Y34" s="41"/>
      <c r="Z34" s="41"/>
      <c r="AA34" s="41"/>
      <c r="AB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r:id="rId2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sheetPr>
    <tabColor rgb="FFFFFF00"/>
  </sheetPr>
  <dimension ref="A1:AA1000"/>
  <sheetViews>
    <sheetView workbookViewId="0"/>
  </sheetViews>
  <sheetFormatPr defaultColWidth="15.1015625" defaultRowHeight="15" customHeight="1"/>
  <cols>
    <col min="1" max="1" width="52.47265625" style="59" customWidth="1"/>
    <col min="2" max="2" width="6.3671875" style="59" customWidth="1"/>
    <col min="3" max="27" width="7.734375" style="59" customWidth="1"/>
    <col min="28" max="16384" width="15.1015625" style="59"/>
  </cols>
  <sheetData>
    <row r="1" spans="1:27" ht="14.4">
      <c r="A1" s="58" t="s">
        <v>0</v>
      </c>
      <c r="B1" s="58"/>
    </row>
    <row r="2" spans="1:27" ht="14.4">
      <c r="A2" s="60" t="s">
        <v>370</v>
      </c>
      <c r="B2" s="60"/>
    </row>
    <row r="3" spans="1:27" ht="14.4">
      <c r="A3" s="61" t="str">
        <f>HYPERLINK("https://archive.org/details/Blackout2003TorontoRadioRecordings","https://archive.org/details/Blackout2003TorontoRadioRecordings")</f>
        <v>https://archive.org/details/Blackout2003TorontoRadioRecordings</v>
      </c>
      <c r="B3" s="61"/>
    </row>
    <row r="4" spans="1:27" ht="14.4">
      <c r="A4" s="62" t="s">
        <v>3</v>
      </c>
      <c r="B4" s="63">
        <v>1.6666666666666666E-2</v>
      </c>
      <c r="C4" s="63">
        <v>2.2916666666666669E-2</v>
      </c>
      <c r="D4" s="63">
        <v>4.6527777777777779E-2</v>
      </c>
      <c r="E4" s="63">
        <v>7.0833333333333331E-2</v>
      </c>
      <c r="F4" s="63">
        <v>9.3055555555555558E-2</v>
      </c>
      <c r="G4" s="63">
        <v>0.15972222222222224</v>
      </c>
      <c r="H4" s="63">
        <v>0.22430555555555556</v>
      </c>
      <c r="I4" s="63">
        <v>0.42777777777777781</v>
      </c>
      <c r="J4" s="63"/>
      <c r="K4" s="63"/>
      <c r="L4" s="63"/>
      <c r="M4" s="63"/>
      <c r="N4" s="63"/>
      <c r="O4" s="63"/>
      <c r="P4" s="63"/>
      <c r="Q4" s="63"/>
      <c r="R4" s="63"/>
      <c r="S4" s="63"/>
      <c r="T4" s="64"/>
      <c r="U4" s="64"/>
      <c r="V4" s="64"/>
      <c r="W4" s="64"/>
      <c r="X4" s="64"/>
      <c r="Y4" s="64"/>
      <c r="Z4" s="64"/>
      <c r="AA4" s="64"/>
    </row>
    <row r="5" spans="1:27" ht="14.4">
      <c r="A5" s="58" t="s">
        <v>275</v>
      </c>
      <c r="B5" s="58" t="s">
        <v>371</v>
      </c>
      <c r="C5" s="58" t="s">
        <v>372</v>
      </c>
      <c r="D5" s="58" t="s">
        <v>121</v>
      </c>
      <c r="E5" s="58" t="s">
        <v>373</v>
      </c>
      <c r="F5" s="58" t="s">
        <v>374</v>
      </c>
      <c r="G5" s="58" t="s">
        <v>133</v>
      </c>
      <c r="H5" s="58" t="s">
        <v>375</v>
      </c>
      <c r="I5" s="58" t="s">
        <v>324</v>
      </c>
      <c r="T5" s="65"/>
      <c r="U5" s="65"/>
      <c r="V5" s="65"/>
      <c r="W5" s="65"/>
      <c r="X5" s="65"/>
      <c r="Y5" s="65"/>
      <c r="AA5" s="65"/>
    </row>
    <row r="6" spans="1:27" ht="15.75" customHeight="1">
      <c r="A6" s="66" t="s">
        <v>23</v>
      </c>
      <c r="B6" s="129"/>
      <c r="C6" s="68">
        <v>1</v>
      </c>
      <c r="D6" s="67"/>
      <c r="E6" s="67"/>
      <c r="F6" s="68">
        <v>1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6" t="s">
        <v>23</v>
      </c>
      <c r="T6" s="67"/>
      <c r="U6" s="67"/>
      <c r="V6" s="67"/>
      <c r="W6" s="67"/>
      <c r="X6" s="67"/>
      <c r="Y6" s="67"/>
      <c r="Z6" s="67"/>
      <c r="AA6" s="67"/>
    </row>
    <row r="7" spans="1:27" ht="15.75" customHeight="1">
      <c r="A7" s="69" t="s">
        <v>24</v>
      </c>
      <c r="B7" s="130">
        <v>2</v>
      </c>
      <c r="C7" s="71">
        <v>2</v>
      </c>
      <c r="D7" s="71">
        <v>2</v>
      </c>
      <c r="E7" s="71">
        <v>2</v>
      </c>
      <c r="F7" s="71">
        <v>2</v>
      </c>
      <c r="G7" s="71">
        <v>2</v>
      </c>
      <c r="H7" s="71">
        <v>2</v>
      </c>
      <c r="I7" s="70"/>
      <c r="J7" s="70"/>
      <c r="K7" s="70"/>
      <c r="L7" s="70"/>
      <c r="M7" s="70"/>
      <c r="N7" s="70"/>
      <c r="O7" s="70"/>
      <c r="P7" s="70"/>
      <c r="Q7" s="70"/>
      <c r="R7" s="70"/>
      <c r="S7" s="69" t="s">
        <v>24</v>
      </c>
      <c r="T7" s="70"/>
      <c r="U7" s="70"/>
      <c r="V7" s="70"/>
      <c r="W7" s="70"/>
      <c r="X7" s="70"/>
      <c r="Y7" s="70"/>
      <c r="Z7" s="70"/>
      <c r="AA7" s="70"/>
    </row>
    <row r="8" spans="1:27" ht="15.75" customHeight="1">
      <c r="A8" s="66" t="s">
        <v>25</v>
      </c>
      <c r="B8" s="129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6" t="s">
        <v>25</v>
      </c>
      <c r="T8" s="67"/>
      <c r="U8" s="67"/>
      <c r="V8" s="67"/>
      <c r="W8" s="67"/>
      <c r="X8" s="67"/>
      <c r="Y8" s="67"/>
      <c r="Z8" s="67"/>
      <c r="AA8" s="67"/>
    </row>
    <row r="9" spans="1:27" ht="15.75" customHeight="1">
      <c r="A9" s="69" t="s">
        <v>26</v>
      </c>
      <c r="B9" s="131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69" t="s">
        <v>26</v>
      </c>
      <c r="T9" s="70"/>
      <c r="U9" s="70"/>
      <c r="V9" s="70"/>
      <c r="W9" s="70"/>
      <c r="X9" s="70"/>
      <c r="Y9" s="70"/>
      <c r="Z9" s="70"/>
      <c r="AA9" s="70"/>
    </row>
    <row r="10" spans="1:27" ht="15.75" customHeight="1">
      <c r="A10" s="66" t="s">
        <v>27</v>
      </c>
      <c r="B10" s="129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6" t="s">
        <v>99</v>
      </c>
      <c r="T10" s="67"/>
      <c r="U10" s="67"/>
      <c r="V10" s="67"/>
      <c r="W10" s="67"/>
      <c r="X10" s="67"/>
      <c r="Y10" s="67"/>
      <c r="Z10" s="67"/>
      <c r="AA10" s="67"/>
    </row>
    <row r="11" spans="1:27" ht="15.75" customHeight="1">
      <c r="A11" s="73"/>
      <c r="B11" s="132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69" t="s">
        <v>100</v>
      </c>
      <c r="T11" s="70"/>
      <c r="U11" s="70"/>
      <c r="V11" s="70"/>
      <c r="W11" s="70"/>
      <c r="X11" s="70"/>
      <c r="Y11" s="70"/>
      <c r="Z11" s="70"/>
      <c r="AA11" s="70"/>
    </row>
    <row r="12" spans="1:27" ht="15.75" customHeight="1">
      <c r="A12" s="74" t="s">
        <v>28</v>
      </c>
      <c r="B12" s="133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8"/>
      <c r="S12" s="73"/>
    </row>
    <row r="13" spans="1:27" ht="15.75" customHeight="1">
      <c r="A13" s="69" t="s">
        <v>29</v>
      </c>
      <c r="B13" s="131"/>
      <c r="C13" s="75"/>
      <c r="D13" s="75"/>
      <c r="E13" s="75"/>
      <c r="F13" s="75"/>
      <c r="G13" s="75"/>
      <c r="H13" s="76">
        <v>2</v>
      </c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4" t="s">
        <v>101</v>
      </c>
      <c r="T13" s="75"/>
      <c r="U13" s="75"/>
      <c r="V13" s="75"/>
      <c r="W13" s="75"/>
      <c r="X13" s="75"/>
      <c r="Y13" s="75"/>
      <c r="Z13" s="75"/>
      <c r="AA13" s="75"/>
    </row>
    <row r="14" spans="1:27" ht="15.75" customHeight="1">
      <c r="A14" s="74" t="s">
        <v>30</v>
      </c>
      <c r="B14" s="134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78"/>
      <c r="S14" s="85" t="s">
        <v>102</v>
      </c>
      <c r="T14" s="70"/>
      <c r="U14" s="70"/>
      <c r="V14" s="70"/>
      <c r="W14" s="70"/>
      <c r="X14" s="70"/>
      <c r="Y14" s="70"/>
      <c r="Z14" s="70"/>
      <c r="AA14" s="70"/>
    </row>
    <row r="15" spans="1:27" ht="15.75" customHeight="1">
      <c r="A15" s="79" t="s">
        <v>31</v>
      </c>
      <c r="B15" s="135"/>
      <c r="C15" s="75"/>
      <c r="D15" s="75"/>
      <c r="E15" s="75"/>
      <c r="F15" s="75"/>
      <c r="G15" s="75"/>
      <c r="H15" s="75"/>
      <c r="I15" s="76">
        <v>2</v>
      </c>
      <c r="J15" s="75"/>
      <c r="K15" s="80"/>
      <c r="L15" s="80"/>
      <c r="M15" s="80"/>
      <c r="N15" s="80"/>
      <c r="O15" s="80"/>
      <c r="P15" s="80"/>
      <c r="Q15" s="80"/>
      <c r="R15" s="80"/>
      <c r="S15" s="84" t="s">
        <v>102</v>
      </c>
      <c r="T15" s="75"/>
      <c r="U15" s="75"/>
      <c r="V15" s="75"/>
      <c r="W15" s="75"/>
      <c r="X15" s="75"/>
      <c r="Y15" s="75"/>
      <c r="Z15" s="75"/>
      <c r="AA15" s="75"/>
    </row>
    <row r="16" spans="1:27" ht="15.75" customHeight="1">
      <c r="A16" s="73"/>
      <c r="B16" s="132"/>
      <c r="C16" s="58"/>
      <c r="D16" s="58"/>
      <c r="E16" s="58"/>
      <c r="F16" s="58"/>
      <c r="G16" s="58"/>
      <c r="H16" s="58"/>
      <c r="I16" s="58"/>
      <c r="J16" s="58"/>
      <c r="S16" s="73"/>
    </row>
    <row r="17" spans="1:27" ht="15.75" customHeight="1">
      <c r="A17" s="66" t="s">
        <v>32</v>
      </c>
      <c r="B17" s="136">
        <v>2</v>
      </c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6" t="s">
        <v>103</v>
      </c>
      <c r="T17" s="67"/>
      <c r="U17" s="67"/>
      <c r="V17" s="67"/>
      <c r="W17" s="67"/>
      <c r="X17" s="67"/>
      <c r="Y17" s="67"/>
      <c r="Z17" s="67"/>
      <c r="AA17" s="67"/>
    </row>
    <row r="18" spans="1:27" ht="15.75" customHeight="1">
      <c r="A18" s="69" t="s">
        <v>33</v>
      </c>
      <c r="B18" s="130">
        <v>2</v>
      </c>
      <c r="C18" s="71">
        <v>2</v>
      </c>
      <c r="D18" s="71">
        <v>2</v>
      </c>
      <c r="E18" s="71">
        <v>2</v>
      </c>
      <c r="F18" s="71">
        <v>2</v>
      </c>
      <c r="G18" s="71">
        <v>2</v>
      </c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78"/>
      <c r="S18" s="85" t="s">
        <v>102</v>
      </c>
      <c r="T18" s="70"/>
      <c r="U18" s="70"/>
      <c r="V18" s="70"/>
      <c r="W18" s="70"/>
      <c r="X18" s="70"/>
      <c r="Y18" s="70"/>
      <c r="Z18" s="70"/>
      <c r="AA18" s="70"/>
    </row>
    <row r="19" spans="1:27" ht="15.75" customHeight="1">
      <c r="A19" s="66" t="s">
        <v>34</v>
      </c>
      <c r="B19" s="129"/>
      <c r="C19" s="67"/>
      <c r="D19" s="67"/>
      <c r="E19" s="67"/>
      <c r="F19" s="67"/>
      <c r="G19" s="67"/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81"/>
      <c r="S19" s="98" t="s">
        <v>102</v>
      </c>
      <c r="T19" s="67"/>
      <c r="U19" s="67"/>
      <c r="V19" s="67"/>
      <c r="W19" s="67"/>
      <c r="X19" s="67"/>
      <c r="Y19" s="67"/>
      <c r="Z19" s="67"/>
      <c r="AA19" s="67"/>
    </row>
    <row r="20" spans="1:27" ht="15.75" customHeight="1">
      <c r="A20" s="69" t="s">
        <v>35</v>
      </c>
      <c r="B20" s="130">
        <v>2</v>
      </c>
      <c r="C20" s="71">
        <v>2</v>
      </c>
      <c r="D20" s="71">
        <v>2</v>
      </c>
      <c r="E20" s="71">
        <v>2</v>
      </c>
      <c r="F20" s="71">
        <v>2</v>
      </c>
      <c r="G20" s="71">
        <v>2</v>
      </c>
      <c r="H20" s="71">
        <v>2</v>
      </c>
      <c r="I20" s="70"/>
      <c r="J20" s="70"/>
      <c r="K20" s="78"/>
      <c r="L20" s="78"/>
      <c r="M20" s="78"/>
      <c r="N20" s="78"/>
      <c r="O20" s="78"/>
      <c r="P20" s="78"/>
      <c r="Q20" s="78"/>
      <c r="R20" s="78"/>
      <c r="S20" s="85" t="s">
        <v>102</v>
      </c>
      <c r="T20" s="70"/>
      <c r="U20" s="70"/>
      <c r="V20" s="70"/>
      <c r="W20" s="70"/>
      <c r="X20" s="70"/>
      <c r="Y20" s="70"/>
      <c r="Z20" s="70"/>
      <c r="AA20" s="70"/>
    </row>
    <row r="21" spans="1:27" ht="15.75" customHeight="1">
      <c r="A21" s="66" t="s">
        <v>36</v>
      </c>
      <c r="B21" s="136">
        <v>2</v>
      </c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7"/>
      <c r="J21" s="67"/>
      <c r="K21" s="81"/>
      <c r="L21" s="81"/>
      <c r="M21" s="81"/>
      <c r="N21" s="81"/>
      <c r="O21" s="81"/>
      <c r="P21" s="81"/>
      <c r="Q21" s="81"/>
      <c r="R21" s="81"/>
      <c r="S21" s="98" t="s">
        <v>102</v>
      </c>
      <c r="T21" s="67"/>
      <c r="U21" s="67"/>
      <c r="V21" s="67"/>
      <c r="W21" s="67"/>
      <c r="X21" s="67"/>
      <c r="Y21" s="67"/>
      <c r="Z21" s="67"/>
      <c r="AA21" s="67"/>
    </row>
    <row r="22" spans="1:27" ht="15.75" customHeight="1">
      <c r="A22" s="82"/>
      <c r="B22" s="131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78"/>
      <c r="S22" s="85" t="s">
        <v>102</v>
      </c>
      <c r="T22" s="70"/>
      <c r="U22" s="70"/>
      <c r="V22" s="70"/>
      <c r="W22" s="70"/>
      <c r="X22" s="70"/>
      <c r="Y22" s="70"/>
      <c r="Z22" s="70"/>
      <c r="AA22" s="70"/>
    </row>
    <row r="23" spans="1:27" ht="15.75" customHeight="1">
      <c r="A23" s="73"/>
      <c r="B23" s="73"/>
      <c r="S23" s="73"/>
    </row>
    <row r="24" spans="1:27" ht="15.75" customHeight="1">
      <c r="A24" s="74"/>
      <c r="B24" s="74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4" t="s">
        <v>104</v>
      </c>
      <c r="T24" s="75"/>
      <c r="U24" s="75"/>
      <c r="V24" s="75"/>
      <c r="W24" s="75"/>
      <c r="X24" s="75"/>
      <c r="Y24" s="75"/>
      <c r="Z24" s="75"/>
      <c r="AA24" s="75"/>
    </row>
    <row r="25" spans="1:27" ht="15.75" customHeight="1">
      <c r="A25" s="69"/>
      <c r="B25" s="69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69" t="s">
        <v>105</v>
      </c>
      <c r="T25" s="70"/>
      <c r="U25" s="70"/>
      <c r="V25" s="70"/>
      <c r="W25" s="70"/>
      <c r="X25" s="70"/>
      <c r="Y25" s="70"/>
      <c r="Z25" s="70"/>
      <c r="AA25" s="70"/>
    </row>
    <row r="26" spans="1:27" ht="15.75" customHeight="1">
      <c r="A26" s="74"/>
      <c r="B26" s="74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4" t="s">
        <v>106</v>
      </c>
      <c r="T26" s="75"/>
      <c r="U26" s="75"/>
      <c r="V26" s="75"/>
      <c r="W26" s="75"/>
      <c r="X26" s="75"/>
      <c r="Y26" s="75"/>
      <c r="Z26" s="75"/>
      <c r="AA26" s="75"/>
    </row>
    <row r="27" spans="1:27" ht="15.75" customHeight="1">
      <c r="A27" s="69"/>
      <c r="B27" s="69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69" t="s">
        <v>107</v>
      </c>
      <c r="T27" s="70"/>
      <c r="U27" s="70"/>
      <c r="V27" s="70"/>
      <c r="W27" s="70"/>
      <c r="X27" s="70"/>
      <c r="Y27" s="70"/>
      <c r="Z27" s="70"/>
      <c r="AA27" s="70"/>
    </row>
    <row r="28" spans="1:27" ht="15.75" customHeight="1">
      <c r="A28" s="83"/>
      <c r="B28" s="83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4" t="s">
        <v>102</v>
      </c>
      <c r="T28" s="75"/>
      <c r="U28" s="75"/>
      <c r="V28" s="75"/>
      <c r="W28" s="75"/>
      <c r="X28" s="75"/>
      <c r="Y28" s="75"/>
      <c r="Z28" s="75"/>
      <c r="AA28" s="75"/>
    </row>
    <row r="29" spans="1:27" ht="15.75" customHeight="1">
      <c r="A29" s="82"/>
      <c r="B29" s="82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85" t="s">
        <v>102</v>
      </c>
      <c r="T29" s="70"/>
      <c r="U29" s="70"/>
      <c r="V29" s="70"/>
      <c r="W29" s="70"/>
      <c r="X29" s="70"/>
      <c r="Y29" s="70"/>
      <c r="Z29" s="70"/>
      <c r="AA29" s="70"/>
    </row>
    <row r="30" spans="1:27" ht="15.75" customHeight="1">
      <c r="A30" s="73"/>
      <c r="B30" s="73"/>
      <c r="S30" s="73"/>
    </row>
    <row r="31" spans="1:27" ht="15.75" customHeight="1">
      <c r="A31" s="66"/>
      <c r="B31" s="66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6" t="s">
        <v>108</v>
      </c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82"/>
      <c r="B32" s="82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85" t="s">
        <v>102</v>
      </c>
      <c r="T32" s="70"/>
      <c r="U32" s="70"/>
      <c r="V32" s="70"/>
      <c r="W32" s="70"/>
      <c r="X32" s="70"/>
      <c r="Y32" s="70"/>
      <c r="Z32" s="70"/>
      <c r="AA32" s="70"/>
    </row>
    <row r="33" spans="1:27" ht="15.75" customHeight="1">
      <c r="A33" s="66"/>
      <c r="B33" s="66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6" t="s">
        <v>109</v>
      </c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69"/>
      <c r="B34" s="69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69" t="s">
        <v>110</v>
      </c>
      <c r="T34" s="70"/>
      <c r="U34" s="70"/>
      <c r="V34" s="70"/>
      <c r="W34" s="70"/>
      <c r="X34" s="70"/>
      <c r="Y34" s="70"/>
      <c r="Z34" s="70"/>
      <c r="AA34" s="70"/>
    </row>
    <row r="35" spans="1:27" ht="14.4">
      <c r="A35" s="58"/>
      <c r="B35" s="58"/>
    </row>
    <row r="36" spans="1:27" ht="14.4">
      <c r="A36" s="58"/>
      <c r="B36" s="58"/>
    </row>
    <row r="37" spans="1:27" ht="14.4">
      <c r="A37" s="58"/>
      <c r="B37" s="58"/>
    </row>
    <row r="38" spans="1:27" ht="14.4">
      <c r="A38" s="58"/>
      <c r="B38" s="58"/>
    </row>
    <row r="39" spans="1:27" ht="14.4">
      <c r="A39" s="58"/>
      <c r="B39" s="58"/>
    </row>
    <row r="40" spans="1:27" ht="14.4">
      <c r="A40" s="58"/>
      <c r="B40" s="58"/>
    </row>
    <row r="41" spans="1:27" ht="14.4">
      <c r="A41" s="58"/>
      <c r="B41" s="58"/>
    </row>
    <row r="42" spans="1:27" ht="14.4">
      <c r="A42" s="58"/>
      <c r="B42" s="58"/>
    </row>
    <row r="43" spans="1:27" ht="14.4">
      <c r="A43" s="58"/>
      <c r="B43" s="58"/>
    </row>
    <row r="44" spans="1:27" ht="14.4">
      <c r="A44" s="58"/>
      <c r="B44" s="58"/>
    </row>
    <row r="45" spans="1:27" ht="14.4">
      <c r="A45" s="58"/>
      <c r="B45" s="58"/>
    </row>
    <row r="46" spans="1:27" ht="14.4">
      <c r="A46" s="58"/>
      <c r="B46" s="58"/>
    </row>
    <row r="47" spans="1:27" ht="14.4">
      <c r="A47" s="58"/>
      <c r="B47" s="58"/>
    </row>
    <row r="48" spans="1:27" ht="14.4">
      <c r="A48" s="58"/>
      <c r="B48" s="58"/>
    </row>
    <row r="49" spans="1:2" ht="14.4">
      <c r="A49" s="58"/>
      <c r="B49" s="58"/>
    </row>
    <row r="50" spans="1:2" ht="14.4">
      <c r="A50" s="58"/>
      <c r="B50" s="58"/>
    </row>
    <row r="51" spans="1:2" ht="14.4">
      <c r="A51" s="58"/>
      <c r="B51" s="58"/>
    </row>
    <row r="52" spans="1:2" ht="14.4">
      <c r="A52" s="58"/>
      <c r="B52" s="58"/>
    </row>
    <row r="53" spans="1:2" ht="14.4">
      <c r="A53" s="58"/>
      <c r="B53" s="58"/>
    </row>
    <row r="54" spans="1:2" ht="14.4">
      <c r="A54" s="58"/>
      <c r="B54" s="58"/>
    </row>
    <row r="55" spans="1:2" ht="14.4">
      <c r="A55" s="58"/>
      <c r="B55" s="58"/>
    </row>
    <row r="56" spans="1:2" ht="14.4">
      <c r="A56" s="58"/>
      <c r="B56" s="58"/>
    </row>
    <row r="57" spans="1:2" ht="14.4">
      <c r="A57" s="58"/>
      <c r="B57" s="58"/>
    </row>
    <row r="58" spans="1:2" ht="14.4">
      <c r="A58" s="58"/>
      <c r="B58" s="58"/>
    </row>
    <row r="59" spans="1:2" ht="14.4">
      <c r="A59" s="58"/>
      <c r="B59" s="58"/>
    </row>
    <row r="60" spans="1:2" ht="14.4">
      <c r="A60" s="58"/>
      <c r="B60" s="58"/>
    </row>
    <row r="61" spans="1:2" ht="14.4">
      <c r="A61" s="58"/>
      <c r="B61" s="58"/>
    </row>
    <row r="62" spans="1:2" ht="14.4">
      <c r="A62" s="58"/>
      <c r="B62" s="58"/>
    </row>
    <row r="63" spans="1:2" ht="14.4">
      <c r="A63" s="58"/>
      <c r="B63" s="58"/>
    </row>
    <row r="64" spans="1:2" ht="14.4">
      <c r="A64" s="58"/>
      <c r="B64" s="58"/>
    </row>
    <row r="65" spans="1:2" ht="14.4">
      <c r="A65" s="58"/>
      <c r="B65" s="58"/>
    </row>
    <row r="66" spans="1:2" ht="14.4">
      <c r="A66" s="58"/>
      <c r="B66" s="58"/>
    </row>
    <row r="67" spans="1:2" ht="14.4">
      <c r="A67" s="58"/>
      <c r="B67" s="58"/>
    </row>
    <row r="68" spans="1:2" ht="14.4">
      <c r="A68" s="58"/>
      <c r="B68" s="58"/>
    </row>
    <row r="69" spans="1:2" ht="14.4">
      <c r="A69" s="58"/>
      <c r="B69" s="58"/>
    </row>
    <row r="70" spans="1:2" ht="14.4">
      <c r="A70" s="58"/>
      <c r="B70" s="58"/>
    </row>
    <row r="71" spans="1:2" ht="14.4">
      <c r="A71" s="58"/>
      <c r="B71" s="58"/>
    </row>
    <row r="72" spans="1:2" ht="14.4">
      <c r="A72" s="58"/>
      <c r="B72" s="58"/>
    </row>
    <row r="73" spans="1:2" ht="14.4">
      <c r="A73" s="58"/>
      <c r="B73" s="58"/>
    </row>
    <row r="74" spans="1:2" ht="14.4">
      <c r="A74" s="58"/>
      <c r="B74" s="58"/>
    </row>
    <row r="75" spans="1:2" ht="14.4">
      <c r="A75" s="58"/>
      <c r="B75" s="58"/>
    </row>
    <row r="76" spans="1:2" ht="14.4">
      <c r="A76" s="58"/>
      <c r="B76" s="58"/>
    </row>
    <row r="77" spans="1:2" ht="14.4">
      <c r="A77" s="58"/>
      <c r="B77" s="58"/>
    </row>
    <row r="78" spans="1:2" ht="14.4">
      <c r="A78" s="58"/>
      <c r="B78" s="58"/>
    </row>
    <row r="79" spans="1:2" ht="14.4">
      <c r="A79" s="58"/>
      <c r="B79" s="58"/>
    </row>
    <row r="80" spans="1:2" ht="14.4">
      <c r="A80" s="58"/>
      <c r="B80" s="58"/>
    </row>
    <row r="81" spans="1:2" ht="14.4">
      <c r="A81" s="58"/>
      <c r="B81" s="58"/>
    </row>
    <row r="82" spans="1:2" ht="14.4">
      <c r="A82" s="58"/>
      <c r="B82" s="58"/>
    </row>
    <row r="83" spans="1:2" ht="14.4">
      <c r="A83" s="58"/>
      <c r="B83" s="58"/>
    </row>
    <row r="84" spans="1:2" ht="14.4">
      <c r="A84" s="58"/>
      <c r="B84" s="58"/>
    </row>
    <row r="85" spans="1:2" ht="14.4">
      <c r="A85" s="58"/>
      <c r="B85" s="58"/>
    </row>
    <row r="86" spans="1:2" ht="14.4">
      <c r="A86" s="58"/>
      <c r="B86" s="58"/>
    </row>
    <row r="87" spans="1:2" ht="14.4">
      <c r="A87" s="58"/>
      <c r="B87" s="58"/>
    </row>
    <row r="88" spans="1:2" ht="14.4">
      <c r="A88" s="58"/>
      <c r="B88" s="58"/>
    </row>
    <row r="89" spans="1:2" ht="14.4">
      <c r="A89" s="58"/>
      <c r="B89" s="58"/>
    </row>
    <row r="90" spans="1:2" ht="14.4">
      <c r="A90" s="58"/>
      <c r="B90" s="58"/>
    </row>
    <row r="91" spans="1:2" ht="14.4">
      <c r="A91" s="58"/>
      <c r="B91" s="58"/>
    </row>
    <row r="92" spans="1:2" ht="14.4">
      <c r="A92" s="58"/>
      <c r="B92" s="58"/>
    </row>
    <row r="93" spans="1:2" ht="14.4">
      <c r="A93" s="58"/>
      <c r="B93" s="58"/>
    </row>
    <row r="94" spans="1:2" ht="14.4">
      <c r="A94" s="58"/>
      <c r="B94" s="58"/>
    </row>
    <row r="95" spans="1:2" ht="14.4">
      <c r="A95" s="58"/>
      <c r="B95" s="58"/>
    </row>
    <row r="96" spans="1:2" ht="14.4">
      <c r="A96" s="58"/>
      <c r="B96" s="58"/>
    </row>
    <row r="97" spans="1:2" ht="14.4">
      <c r="A97" s="58"/>
      <c r="B97" s="58"/>
    </row>
    <row r="98" spans="1:2" ht="14.4">
      <c r="A98" s="58"/>
      <c r="B98" s="58"/>
    </row>
    <row r="99" spans="1:2" ht="14.4">
      <c r="A99" s="58"/>
      <c r="B99" s="58"/>
    </row>
    <row r="100" spans="1:2" ht="14.4">
      <c r="A100" s="58"/>
      <c r="B100" s="58"/>
    </row>
    <row r="101" spans="1:2" ht="14.4">
      <c r="A101" s="58"/>
      <c r="B101" s="58"/>
    </row>
    <row r="102" spans="1:2" ht="14.4">
      <c r="A102" s="58"/>
      <c r="B102" s="58"/>
    </row>
    <row r="103" spans="1:2" ht="14.4">
      <c r="A103" s="58"/>
      <c r="B103" s="58"/>
    </row>
    <row r="104" spans="1:2" ht="14.4">
      <c r="A104" s="58"/>
      <c r="B104" s="58"/>
    </row>
    <row r="105" spans="1:2" ht="14.4">
      <c r="A105" s="58"/>
      <c r="B105" s="58"/>
    </row>
    <row r="106" spans="1:2" ht="14.4">
      <c r="A106" s="58"/>
      <c r="B106" s="58"/>
    </row>
    <row r="107" spans="1:2" ht="14.4">
      <c r="A107" s="58"/>
      <c r="B107" s="58"/>
    </row>
    <row r="108" spans="1:2" ht="14.4">
      <c r="A108" s="58"/>
      <c r="B108" s="58"/>
    </row>
    <row r="109" spans="1:2" ht="14.4">
      <c r="A109" s="58"/>
      <c r="B109" s="58"/>
    </row>
    <row r="110" spans="1:2" ht="14.4">
      <c r="A110" s="58"/>
      <c r="B110" s="58"/>
    </row>
    <row r="111" spans="1:2" ht="14.4">
      <c r="A111" s="58"/>
      <c r="B111" s="58"/>
    </row>
    <row r="112" spans="1:2" ht="14.4">
      <c r="A112" s="58"/>
      <c r="B112" s="58"/>
    </row>
    <row r="113" spans="1:2" ht="14.4">
      <c r="A113" s="58"/>
      <c r="B113" s="58"/>
    </row>
    <row r="114" spans="1:2" ht="14.4">
      <c r="A114" s="58"/>
      <c r="B114" s="58"/>
    </row>
    <row r="115" spans="1:2" ht="14.4">
      <c r="A115" s="58"/>
      <c r="B115" s="58"/>
    </row>
    <row r="116" spans="1:2" ht="14.4">
      <c r="A116" s="58"/>
      <c r="B116" s="58"/>
    </row>
    <row r="117" spans="1:2" ht="14.4">
      <c r="A117" s="58"/>
      <c r="B117" s="58"/>
    </row>
    <row r="118" spans="1:2" ht="14.4">
      <c r="A118" s="58"/>
      <c r="B118" s="58"/>
    </row>
    <row r="119" spans="1:2" ht="14.4">
      <c r="A119" s="58"/>
      <c r="B119" s="58"/>
    </row>
    <row r="120" spans="1:2" ht="14.4">
      <c r="A120" s="58"/>
      <c r="B120" s="58"/>
    </row>
    <row r="121" spans="1:2" ht="14.4">
      <c r="A121" s="58"/>
      <c r="B121" s="58"/>
    </row>
    <row r="122" spans="1:2" ht="14.4">
      <c r="A122" s="58"/>
      <c r="B122" s="58"/>
    </row>
    <row r="123" spans="1:2" ht="14.4">
      <c r="A123" s="58"/>
      <c r="B123" s="58"/>
    </row>
    <row r="124" spans="1:2" ht="14.4">
      <c r="A124" s="58"/>
      <c r="B124" s="58"/>
    </row>
    <row r="125" spans="1:2" ht="14.4">
      <c r="A125" s="58"/>
      <c r="B125" s="58"/>
    </row>
    <row r="126" spans="1:2" ht="14.4">
      <c r="A126" s="58"/>
      <c r="B126" s="58"/>
    </row>
    <row r="127" spans="1:2" ht="14.4">
      <c r="A127" s="58"/>
      <c r="B127" s="58"/>
    </row>
    <row r="128" spans="1:2" ht="14.4">
      <c r="A128" s="58"/>
      <c r="B128" s="58"/>
    </row>
    <row r="129" spans="1:2" ht="14.4">
      <c r="A129" s="58"/>
      <c r="B129" s="58"/>
    </row>
    <row r="130" spans="1:2" ht="14.4">
      <c r="A130" s="58"/>
      <c r="B130" s="58"/>
    </row>
    <row r="131" spans="1:2" ht="14.4">
      <c r="A131" s="58"/>
      <c r="B131" s="58"/>
    </row>
    <row r="132" spans="1:2" ht="14.4">
      <c r="A132" s="58"/>
      <c r="B132" s="58"/>
    </row>
    <row r="133" spans="1:2" ht="14.4">
      <c r="A133" s="58"/>
      <c r="B133" s="58"/>
    </row>
    <row r="134" spans="1:2" ht="14.4">
      <c r="A134" s="58"/>
      <c r="B134" s="58"/>
    </row>
    <row r="135" spans="1:2" ht="14.4">
      <c r="A135" s="58"/>
      <c r="B135" s="58"/>
    </row>
    <row r="136" spans="1:2" ht="14.4">
      <c r="A136" s="58"/>
      <c r="B136" s="58"/>
    </row>
    <row r="137" spans="1:2" ht="14.4">
      <c r="A137" s="58"/>
      <c r="B137" s="58"/>
    </row>
    <row r="138" spans="1:2" ht="14.4">
      <c r="A138" s="58"/>
      <c r="B138" s="58"/>
    </row>
    <row r="139" spans="1:2" ht="14.4">
      <c r="A139" s="58"/>
      <c r="B139" s="58"/>
    </row>
    <row r="140" spans="1:2" ht="14.4">
      <c r="A140" s="58"/>
      <c r="B140" s="58"/>
    </row>
    <row r="141" spans="1:2" ht="14.4">
      <c r="A141" s="58"/>
      <c r="B141" s="58"/>
    </row>
    <row r="142" spans="1:2" ht="14.4">
      <c r="A142" s="58"/>
      <c r="B142" s="58"/>
    </row>
    <row r="143" spans="1:2" ht="14.4">
      <c r="A143" s="58"/>
      <c r="B143" s="58"/>
    </row>
    <row r="144" spans="1:2" ht="14.4">
      <c r="A144" s="58"/>
      <c r="B144" s="58"/>
    </row>
    <row r="145" spans="1:2" ht="14.4">
      <c r="A145" s="58"/>
      <c r="B145" s="58"/>
    </row>
    <row r="146" spans="1:2" ht="14.4">
      <c r="A146" s="58"/>
      <c r="B146" s="58"/>
    </row>
    <row r="147" spans="1:2" ht="14.4">
      <c r="A147" s="58"/>
      <c r="B147" s="58"/>
    </row>
    <row r="148" spans="1:2" ht="14.4">
      <c r="A148" s="58"/>
      <c r="B148" s="58"/>
    </row>
    <row r="149" spans="1:2" ht="14.4">
      <c r="A149" s="58"/>
      <c r="B149" s="58"/>
    </row>
    <row r="150" spans="1:2" ht="14.4">
      <c r="A150" s="58"/>
      <c r="B150" s="58"/>
    </row>
    <row r="151" spans="1:2" ht="14.4">
      <c r="A151" s="58"/>
      <c r="B151" s="58"/>
    </row>
    <row r="152" spans="1:2" ht="14.4">
      <c r="A152" s="58"/>
      <c r="B152" s="58"/>
    </row>
    <row r="153" spans="1:2" ht="14.4">
      <c r="A153" s="58"/>
      <c r="B153" s="58"/>
    </row>
    <row r="154" spans="1:2" ht="14.4">
      <c r="A154" s="58"/>
      <c r="B154" s="58"/>
    </row>
    <row r="155" spans="1:2" ht="14.4">
      <c r="A155" s="58"/>
      <c r="B155" s="58"/>
    </row>
    <row r="156" spans="1:2" ht="14.4">
      <c r="A156" s="58"/>
      <c r="B156" s="58"/>
    </row>
    <row r="157" spans="1:2" ht="14.4">
      <c r="A157" s="58"/>
      <c r="B157" s="58"/>
    </row>
    <row r="158" spans="1:2" ht="14.4">
      <c r="A158" s="58"/>
      <c r="B158" s="58"/>
    </row>
    <row r="159" spans="1:2" ht="14.4">
      <c r="A159" s="58"/>
      <c r="B159" s="58"/>
    </row>
    <row r="160" spans="1:2" ht="14.4">
      <c r="A160" s="58"/>
      <c r="B160" s="58"/>
    </row>
    <row r="161" spans="1:2" ht="14.4">
      <c r="A161" s="58"/>
      <c r="B161" s="58"/>
    </row>
    <row r="162" spans="1:2" ht="14.4">
      <c r="A162" s="58"/>
      <c r="B162" s="58"/>
    </row>
    <row r="163" spans="1:2" ht="14.4">
      <c r="A163" s="58"/>
      <c r="B163" s="58"/>
    </row>
    <row r="164" spans="1:2" ht="14.4">
      <c r="A164" s="58"/>
      <c r="B164" s="58"/>
    </row>
    <row r="165" spans="1:2" ht="14.4">
      <c r="A165" s="58"/>
      <c r="B165" s="58"/>
    </row>
    <row r="166" spans="1:2" ht="14.4">
      <c r="A166" s="58"/>
      <c r="B166" s="58"/>
    </row>
    <row r="167" spans="1:2" ht="14.4">
      <c r="A167" s="58"/>
      <c r="B167" s="58"/>
    </row>
    <row r="168" spans="1:2" ht="14.4">
      <c r="A168" s="58"/>
      <c r="B168" s="58"/>
    </row>
    <row r="169" spans="1:2" ht="14.4">
      <c r="A169" s="58"/>
      <c r="B169" s="58"/>
    </row>
    <row r="170" spans="1:2" ht="14.4">
      <c r="A170" s="58"/>
      <c r="B170" s="58"/>
    </row>
    <row r="171" spans="1:2" ht="14.4">
      <c r="A171" s="58"/>
      <c r="B171" s="58"/>
    </row>
    <row r="172" spans="1:2" ht="14.4">
      <c r="A172" s="58"/>
      <c r="B172" s="58"/>
    </row>
    <row r="173" spans="1:2" ht="14.4">
      <c r="A173" s="58"/>
      <c r="B173" s="58"/>
    </row>
    <row r="174" spans="1:2" ht="14.4">
      <c r="A174" s="58"/>
      <c r="B174" s="58"/>
    </row>
    <row r="175" spans="1:2" ht="14.4">
      <c r="A175" s="58"/>
      <c r="B175" s="58"/>
    </row>
    <row r="176" spans="1:2" ht="14.4">
      <c r="A176" s="58"/>
      <c r="B176" s="58"/>
    </row>
    <row r="177" spans="1:2" ht="14.4">
      <c r="A177" s="58"/>
      <c r="B177" s="58"/>
    </row>
    <row r="178" spans="1:2" ht="14.4">
      <c r="A178" s="58"/>
      <c r="B178" s="58"/>
    </row>
    <row r="179" spans="1:2" ht="14.4">
      <c r="A179" s="58"/>
      <c r="B179" s="58"/>
    </row>
    <row r="180" spans="1:2" ht="14.4">
      <c r="A180" s="58"/>
      <c r="B180" s="58"/>
    </row>
    <row r="181" spans="1:2" ht="14.4">
      <c r="A181" s="58"/>
      <c r="B181" s="58"/>
    </row>
    <row r="182" spans="1:2" ht="14.4">
      <c r="A182" s="58"/>
      <c r="B182" s="58"/>
    </row>
    <row r="183" spans="1:2" ht="14.4">
      <c r="A183" s="58"/>
      <c r="B183" s="58"/>
    </row>
    <row r="184" spans="1:2" ht="14.4">
      <c r="A184" s="58"/>
      <c r="B184" s="58"/>
    </row>
    <row r="185" spans="1:2" ht="14.4">
      <c r="A185" s="58"/>
      <c r="B185" s="58"/>
    </row>
    <row r="186" spans="1:2" ht="14.4">
      <c r="A186" s="58"/>
      <c r="B186" s="58"/>
    </row>
    <row r="187" spans="1:2" ht="14.4">
      <c r="A187" s="58"/>
      <c r="B187" s="58"/>
    </row>
    <row r="188" spans="1:2" ht="14.4">
      <c r="A188" s="58"/>
      <c r="B188" s="58"/>
    </row>
    <row r="189" spans="1:2" ht="14.4">
      <c r="A189" s="58"/>
      <c r="B189" s="58"/>
    </row>
    <row r="190" spans="1:2" ht="14.4">
      <c r="A190" s="58"/>
      <c r="B190" s="58"/>
    </row>
    <row r="191" spans="1:2" ht="14.4">
      <c r="A191" s="58"/>
      <c r="B191" s="58"/>
    </row>
    <row r="192" spans="1:2" ht="14.4">
      <c r="A192" s="58"/>
      <c r="B192" s="58"/>
    </row>
    <row r="193" spans="1:2" ht="14.4">
      <c r="A193" s="58"/>
      <c r="B193" s="58"/>
    </row>
    <row r="194" spans="1:2" ht="14.4">
      <c r="A194" s="58"/>
      <c r="B194" s="58"/>
    </row>
    <row r="195" spans="1:2" ht="14.4">
      <c r="A195" s="58"/>
      <c r="B195" s="58"/>
    </row>
    <row r="196" spans="1:2" ht="14.4">
      <c r="A196" s="58"/>
      <c r="B196" s="58"/>
    </row>
    <row r="197" spans="1:2" ht="14.4">
      <c r="A197" s="58"/>
      <c r="B197" s="58"/>
    </row>
    <row r="198" spans="1:2" ht="14.4">
      <c r="A198" s="58"/>
      <c r="B198" s="58"/>
    </row>
    <row r="199" spans="1:2" ht="14.4">
      <c r="A199" s="58"/>
      <c r="B199" s="58"/>
    </row>
    <row r="200" spans="1:2" ht="14.4">
      <c r="A200" s="58"/>
      <c r="B200" s="58"/>
    </row>
    <row r="201" spans="1:2" ht="14.4">
      <c r="A201" s="58"/>
      <c r="B201" s="58"/>
    </row>
    <row r="202" spans="1:2" ht="14.4">
      <c r="A202" s="58"/>
      <c r="B202" s="58"/>
    </row>
    <row r="203" spans="1:2" ht="14.4">
      <c r="A203" s="58"/>
      <c r="B203" s="58"/>
    </row>
    <row r="204" spans="1:2" ht="14.4">
      <c r="A204" s="58"/>
      <c r="B204" s="58"/>
    </row>
    <row r="205" spans="1:2" ht="14.4">
      <c r="A205" s="58"/>
      <c r="B205" s="58"/>
    </row>
    <row r="206" spans="1:2" ht="14.4">
      <c r="A206" s="58"/>
      <c r="B206" s="58"/>
    </row>
    <row r="207" spans="1:2" ht="14.4">
      <c r="A207" s="58"/>
      <c r="B207" s="58"/>
    </row>
    <row r="208" spans="1:2" ht="14.4">
      <c r="A208" s="58"/>
      <c r="B208" s="58"/>
    </row>
    <row r="209" spans="1:2" ht="14.4">
      <c r="A209" s="58"/>
      <c r="B209" s="58"/>
    </row>
    <row r="210" spans="1:2" ht="14.4">
      <c r="A210" s="58"/>
      <c r="B210" s="58"/>
    </row>
    <row r="211" spans="1:2" ht="14.4">
      <c r="A211" s="58"/>
      <c r="B211" s="58"/>
    </row>
    <row r="212" spans="1:2" ht="14.4">
      <c r="A212" s="58"/>
      <c r="B212" s="58"/>
    </row>
    <row r="213" spans="1:2" ht="14.4">
      <c r="A213" s="58"/>
      <c r="B213" s="58"/>
    </row>
    <row r="214" spans="1:2" ht="14.4">
      <c r="A214" s="58"/>
      <c r="B214" s="58"/>
    </row>
    <row r="215" spans="1:2" ht="14.4">
      <c r="A215" s="58"/>
      <c r="B215" s="58"/>
    </row>
    <row r="216" spans="1:2" ht="14.4">
      <c r="A216" s="58"/>
      <c r="B216" s="58"/>
    </row>
    <row r="217" spans="1:2" ht="14.4">
      <c r="A217" s="58"/>
      <c r="B217" s="58"/>
    </row>
    <row r="218" spans="1:2" ht="14.4">
      <c r="A218" s="58"/>
      <c r="B218" s="58"/>
    </row>
    <row r="219" spans="1:2" ht="14.4">
      <c r="A219" s="58"/>
      <c r="B219" s="58"/>
    </row>
    <row r="220" spans="1:2" ht="14.4">
      <c r="A220" s="58"/>
      <c r="B220" s="58"/>
    </row>
    <row r="221" spans="1:2" ht="14.4">
      <c r="A221" s="58"/>
      <c r="B221" s="58"/>
    </row>
    <row r="222" spans="1:2" ht="14.4">
      <c r="A222" s="58"/>
      <c r="B222" s="58"/>
    </row>
    <row r="223" spans="1:2" ht="14.4">
      <c r="A223" s="58"/>
      <c r="B223" s="58"/>
    </row>
    <row r="224" spans="1:2" ht="14.4">
      <c r="A224" s="58"/>
      <c r="B224" s="58"/>
    </row>
    <row r="225" spans="1:2" ht="14.4">
      <c r="A225" s="58"/>
      <c r="B225" s="58"/>
    </row>
    <row r="226" spans="1:2" ht="14.4">
      <c r="A226" s="58"/>
      <c r="B226" s="58"/>
    </row>
    <row r="227" spans="1:2" ht="14.4">
      <c r="A227" s="58"/>
      <c r="B227" s="58"/>
    </row>
    <row r="228" spans="1:2" ht="14.4">
      <c r="A228" s="58"/>
      <c r="B228" s="58"/>
    </row>
    <row r="229" spans="1:2" ht="14.4">
      <c r="A229" s="58"/>
      <c r="B229" s="58"/>
    </row>
    <row r="230" spans="1:2" ht="14.4">
      <c r="A230" s="58"/>
      <c r="B230" s="58"/>
    </row>
    <row r="231" spans="1:2" ht="14.4">
      <c r="A231" s="58"/>
      <c r="B231" s="58"/>
    </row>
    <row r="232" spans="1:2" ht="14.4">
      <c r="A232" s="58"/>
      <c r="B232" s="58"/>
    </row>
    <row r="233" spans="1:2" ht="14.4">
      <c r="A233" s="58"/>
      <c r="B233" s="58"/>
    </row>
    <row r="234" spans="1:2" ht="14.4">
      <c r="A234" s="58"/>
      <c r="B234" s="58"/>
    </row>
    <row r="235" spans="1:2" ht="14.4">
      <c r="A235" s="58"/>
      <c r="B235" s="58"/>
    </row>
    <row r="236" spans="1:2" ht="14.4">
      <c r="A236" s="58"/>
      <c r="B236" s="58"/>
    </row>
    <row r="237" spans="1:2" ht="14.4">
      <c r="A237" s="58"/>
      <c r="B237" s="58"/>
    </row>
    <row r="238" spans="1:2" ht="14.4">
      <c r="A238" s="58"/>
      <c r="B238" s="58"/>
    </row>
    <row r="239" spans="1:2" ht="14.4">
      <c r="A239" s="58"/>
      <c r="B239" s="58"/>
    </row>
    <row r="240" spans="1:2" ht="14.4">
      <c r="A240" s="58"/>
      <c r="B240" s="58"/>
    </row>
    <row r="241" spans="1:2" ht="14.4">
      <c r="A241" s="58"/>
      <c r="B241" s="58"/>
    </row>
    <row r="242" spans="1:2" ht="14.4">
      <c r="A242" s="58"/>
      <c r="B242" s="58"/>
    </row>
    <row r="243" spans="1:2" ht="14.4">
      <c r="A243" s="58"/>
      <c r="B243" s="58"/>
    </row>
    <row r="244" spans="1:2" ht="14.4">
      <c r="A244" s="58"/>
      <c r="B244" s="58"/>
    </row>
    <row r="245" spans="1:2" ht="14.4">
      <c r="A245" s="58"/>
      <c r="B245" s="58"/>
    </row>
    <row r="246" spans="1:2" ht="14.4">
      <c r="A246" s="58"/>
      <c r="B246" s="58"/>
    </row>
    <row r="247" spans="1:2" ht="14.4">
      <c r="A247" s="58"/>
      <c r="B247" s="58"/>
    </row>
    <row r="248" spans="1:2" ht="14.4">
      <c r="A248" s="58"/>
      <c r="B248" s="58"/>
    </row>
    <row r="249" spans="1:2" ht="14.4">
      <c r="A249" s="58"/>
      <c r="B249" s="58"/>
    </row>
    <row r="250" spans="1:2" ht="14.4">
      <c r="A250" s="58"/>
      <c r="B250" s="58"/>
    </row>
    <row r="251" spans="1:2" ht="14.4">
      <c r="A251" s="58"/>
      <c r="B251" s="58"/>
    </row>
    <row r="252" spans="1:2" ht="14.4">
      <c r="A252" s="58"/>
      <c r="B252" s="58"/>
    </row>
    <row r="253" spans="1:2" ht="14.4">
      <c r="A253" s="58"/>
      <c r="B253" s="58"/>
    </row>
    <row r="254" spans="1:2" ht="14.4">
      <c r="A254" s="58"/>
      <c r="B254" s="58"/>
    </row>
    <row r="255" spans="1:2" ht="14.4">
      <c r="A255" s="58"/>
      <c r="B255" s="58"/>
    </row>
    <row r="256" spans="1:2" ht="14.4">
      <c r="A256" s="58"/>
      <c r="B256" s="58"/>
    </row>
    <row r="257" spans="1:2" ht="14.4">
      <c r="A257" s="58"/>
      <c r="B257" s="58"/>
    </row>
    <row r="258" spans="1:2" ht="14.4">
      <c r="A258" s="58"/>
      <c r="B258" s="58"/>
    </row>
    <row r="259" spans="1:2" ht="14.4">
      <c r="A259" s="58"/>
      <c r="B259" s="58"/>
    </row>
    <row r="260" spans="1:2" ht="14.4">
      <c r="A260" s="58"/>
      <c r="B260" s="58"/>
    </row>
    <row r="261" spans="1:2" ht="14.4">
      <c r="A261" s="58"/>
      <c r="B261" s="58"/>
    </row>
    <row r="262" spans="1:2" ht="14.4">
      <c r="A262" s="58"/>
      <c r="B262" s="58"/>
    </row>
    <row r="263" spans="1:2" ht="14.4">
      <c r="A263" s="58"/>
      <c r="B263" s="58"/>
    </row>
    <row r="264" spans="1:2" ht="14.4">
      <c r="A264" s="58"/>
      <c r="B264" s="58"/>
    </row>
    <row r="265" spans="1:2" ht="14.4">
      <c r="A265" s="58"/>
      <c r="B265" s="58"/>
    </row>
    <row r="266" spans="1:2" ht="14.4">
      <c r="A266" s="58"/>
      <c r="B266" s="58"/>
    </row>
    <row r="267" spans="1:2" ht="14.4">
      <c r="A267" s="58"/>
      <c r="B267" s="58"/>
    </row>
    <row r="268" spans="1:2" ht="14.4">
      <c r="A268" s="58"/>
      <c r="B268" s="58"/>
    </row>
    <row r="269" spans="1:2" ht="14.4">
      <c r="A269" s="58"/>
      <c r="B269" s="58"/>
    </row>
    <row r="270" spans="1:2" ht="14.4">
      <c r="A270" s="58"/>
      <c r="B270" s="58"/>
    </row>
    <row r="271" spans="1:2" ht="14.4">
      <c r="A271" s="58"/>
      <c r="B271" s="58"/>
    </row>
    <row r="272" spans="1:2" ht="14.4">
      <c r="A272" s="58"/>
      <c r="B272" s="58"/>
    </row>
    <row r="273" spans="1:2" ht="14.4">
      <c r="A273" s="58"/>
      <c r="B273" s="58"/>
    </row>
    <row r="274" spans="1:2" ht="14.4">
      <c r="A274" s="58"/>
      <c r="B274" s="58"/>
    </row>
    <row r="275" spans="1:2" ht="14.4">
      <c r="A275" s="58"/>
      <c r="B275" s="58"/>
    </row>
    <row r="276" spans="1:2" ht="14.4">
      <c r="A276" s="58"/>
      <c r="B276" s="58"/>
    </row>
    <row r="277" spans="1:2" ht="14.4">
      <c r="A277" s="58"/>
      <c r="B277" s="58"/>
    </row>
    <row r="278" spans="1:2" ht="14.4">
      <c r="A278" s="58"/>
      <c r="B278" s="58"/>
    </row>
    <row r="279" spans="1:2" ht="14.4">
      <c r="A279" s="58"/>
      <c r="B279" s="58"/>
    </row>
    <row r="280" spans="1:2" ht="14.4">
      <c r="A280" s="58"/>
      <c r="B280" s="58"/>
    </row>
    <row r="281" spans="1:2" ht="14.4">
      <c r="A281" s="58"/>
      <c r="B281" s="58"/>
    </row>
    <row r="282" spans="1:2" ht="14.4">
      <c r="A282" s="58"/>
      <c r="B282" s="58"/>
    </row>
    <row r="283" spans="1:2" ht="14.4">
      <c r="A283" s="58"/>
      <c r="B283" s="58"/>
    </row>
    <row r="284" spans="1:2" ht="14.4">
      <c r="A284" s="58"/>
      <c r="B284" s="58"/>
    </row>
    <row r="285" spans="1:2" ht="14.4">
      <c r="A285" s="58"/>
      <c r="B285" s="58"/>
    </row>
    <row r="286" spans="1:2" ht="14.4">
      <c r="A286" s="58"/>
      <c r="B286" s="58"/>
    </row>
    <row r="287" spans="1:2" ht="14.4">
      <c r="A287" s="58"/>
      <c r="B287" s="58"/>
    </row>
    <row r="288" spans="1:2" ht="14.4">
      <c r="A288" s="58"/>
      <c r="B288" s="58"/>
    </row>
    <row r="289" spans="1:2" ht="14.4">
      <c r="A289" s="58"/>
      <c r="B289" s="58"/>
    </row>
    <row r="290" spans="1:2" ht="14.4">
      <c r="A290" s="58"/>
      <c r="B290" s="58"/>
    </row>
    <row r="291" spans="1:2" ht="14.4">
      <c r="A291" s="58"/>
      <c r="B291" s="58"/>
    </row>
    <row r="292" spans="1:2" ht="14.4">
      <c r="A292" s="58"/>
      <c r="B292" s="58"/>
    </row>
    <row r="293" spans="1:2" ht="14.4">
      <c r="A293" s="58"/>
      <c r="B293" s="58"/>
    </row>
    <row r="294" spans="1:2" ht="14.4">
      <c r="A294" s="58"/>
      <c r="B294" s="58"/>
    </row>
    <row r="295" spans="1:2" ht="14.4">
      <c r="A295" s="58"/>
      <c r="B295" s="58"/>
    </row>
    <row r="296" spans="1:2" ht="14.4">
      <c r="A296" s="58"/>
      <c r="B296" s="58"/>
    </row>
    <row r="297" spans="1:2" ht="14.4">
      <c r="A297" s="58"/>
      <c r="B297" s="58"/>
    </row>
    <row r="298" spans="1:2" ht="14.4">
      <c r="A298" s="58"/>
      <c r="B298" s="58"/>
    </row>
    <row r="299" spans="1:2" ht="14.4">
      <c r="A299" s="58"/>
      <c r="B299" s="58"/>
    </row>
    <row r="300" spans="1:2" ht="14.4">
      <c r="A300" s="58"/>
      <c r="B300" s="58"/>
    </row>
    <row r="301" spans="1:2" ht="14.4">
      <c r="A301" s="58"/>
      <c r="B301" s="58"/>
    </row>
    <row r="302" spans="1:2" ht="14.4">
      <c r="A302" s="58"/>
      <c r="B302" s="58"/>
    </row>
    <row r="303" spans="1:2" ht="14.4">
      <c r="A303" s="58"/>
      <c r="B303" s="58"/>
    </row>
    <row r="304" spans="1:2" ht="14.4">
      <c r="A304" s="58"/>
      <c r="B304" s="58"/>
    </row>
    <row r="305" spans="1:2" ht="14.4">
      <c r="A305" s="58"/>
      <c r="B305" s="58"/>
    </row>
    <row r="306" spans="1:2" ht="14.4">
      <c r="A306" s="58"/>
      <c r="B306" s="58"/>
    </row>
    <row r="307" spans="1:2" ht="14.4">
      <c r="A307" s="58"/>
      <c r="B307" s="58"/>
    </row>
    <row r="308" spans="1:2" ht="14.4">
      <c r="A308" s="58"/>
      <c r="B308" s="58"/>
    </row>
    <row r="309" spans="1:2" ht="14.4">
      <c r="A309" s="58"/>
      <c r="B309" s="58"/>
    </row>
    <row r="310" spans="1:2" ht="14.4">
      <c r="A310" s="58"/>
      <c r="B310" s="58"/>
    </row>
    <row r="311" spans="1:2" ht="14.4">
      <c r="A311" s="58"/>
      <c r="B311" s="58"/>
    </row>
    <row r="312" spans="1:2" ht="14.4">
      <c r="A312" s="58"/>
      <c r="B312" s="58"/>
    </row>
    <row r="313" spans="1:2" ht="14.4">
      <c r="A313" s="58"/>
      <c r="B313" s="58"/>
    </row>
    <row r="314" spans="1:2" ht="14.4">
      <c r="A314" s="58"/>
      <c r="B314" s="58"/>
    </row>
    <row r="315" spans="1:2" ht="14.4">
      <c r="A315" s="58"/>
      <c r="B315" s="58"/>
    </row>
    <row r="316" spans="1:2" ht="14.4">
      <c r="A316" s="58"/>
      <c r="B316" s="58"/>
    </row>
    <row r="317" spans="1:2" ht="14.4">
      <c r="A317" s="58"/>
      <c r="B317" s="58"/>
    </row>
    <row r="318" spans="1:2" ht="14.4">
      <c r="A318" s="58"/>
      <c r="B318" s="58"/>
    </row>
    <row r="319" spans="1:2" ht="14.4">
      <c r="A319" s="58"/>
      <c r="B319" s="58"/>
    </row>
    <row r="320" spans="1:2" ht="14.4">
      <c r="A320" s="58"/>
      <c r="B320" s="58"/>
    </row>
    <row r="321" spans="1:2" ht="14.4">
      <c r="A321" s="58"/>
      <c r="B321" s="58"/>
    </row>
    <row r="322" spans="1:2" ht="14.4">
      <c r="A322" s="58"/>
      <c r="B322" s="58"/>
    </row>
    <row r="323" spans="1:2" ht="14.4">
      <c r="A323" s="58"/>
      <c r="B323" s="58"/>
    </row>
    <row r="324" spans="1:2" ht="14.4">
      <c r="A324" s="58"/>
      <c r="B324" s="58"/>
    </row>
    <row r="325" spans="1:2" ht="14.4">
      <c r="A325" s="58"/>
      <c r="B325" s="58"/>
    </row>
    <row r="326" spans="1:2" ht="14.4">
      <c r="A326" s="58"/>
      <c r="B326" s="58"/>
    </row>
    <row r="327" spans="1:2" ht="14.4">
      <c r="A327" s="58"/>
      <c r="B327" s="58"/>
    </row>
    <row r="328" spans="1:2" ht="14.4">
      <c r="A328" s="58"/>
      <c r="B328" s="58"/>
    </row>
    <row r="329" spans="1:2" ht="14.4">
      <c r="A329" s="58"/>
      <c r="B329" s="58"/>
    </row>
    <row r="330" spans="1:2" ht="14.4">
      <c r="A330" s="58"/>
      <c r="B330" s="58"/>
    </row>
    <row r="331" spans="1:2" ht="14.4">
      <c r="A331" s="58"/>
      <c r="B331" s="58"/>
    </row>
    <row r="332" spans="1:2" ht="14.4">
      <c r="A332" s="58"/>
      <c r="B332" s="58"/>
    </row>
    <row r="333" spans="1:2" ht="14.4">
      <c r="A333" s="58"/>
      <c r="B333" s="58"/>
    </row>
    <row r="334" spans="1:2" ht="14.4">
      <c r="A334" s="58"/>
      <c r="B334" s="58"/>
    </row>
    <row r="335" spans="1:2" ht="14.4">
      <c r="A335" s="58"/>
      <c r="B335" s="58"/>
    </row>
    <row r="336" spans="1:2" ht="14.4">
      <c r="A336" s="58"/>
      <c r="B336" s="58"/>
    </row>
    <row r="337" spans="1:2" ht="14.4">
      <c r="A337" s="58"/>
      <c r="B337" s="58"/>
    </row>
    <row r="338" spans="1:2" ht="14.4">
      <c r="A338" s="58"/>
      <c r="B338" s="58"/>
    </row>
    <row r="339" spans="1:2" ht="14.4">
      <c r="A339" s="58"/>
      <c r="B339" s="58"/>
    </row>
    <row r="340" spans="1:2" ht="14.4">
      <c r="A340" s="58"/>
      <c r="B340" s="58"/>
    </row>
    <row r="341" spans="1:2" ht="14.4">
      <c r="A341" s="58"/>
      <c r="B341" s="58"/>
    </row>
    <row r="342" spans="1:2" ht="14.4">
      <c r="A342" s="58"/>
      <c r="B342" s="58"/>
    </row>
    <row r="343" spans="1:2" ht="14.4">
      <c r="A343" s="58"/>
      <c r="B343" s="58"/>
    </row>
    <row r="344" spans="1:2" ht="14.4">
      <c r="A344" s="58"/>
      <c r="B344" s="58"/>
    </row>
    <row r="345" spans="1:2" ht="14.4">
      <c r="A345" s="58"/>
      <c r="B345" s="58"/>
    </row>
    <row r="346" spans="1:2" ht="14.4">
      <c r="A346" s="58"/>
      <c r="B346" s="58"/>
    </row>
    <row r="347" spans="1:2" ht="14.4">
      <c r="A347" s="58"/>
      <c r="B347" s="58"/>
    </row>
    <row r="348" spans="1:2" ht="14.4">
      <c r="A348" s="58"/>
      <c r="B348" s="58"/>
    </row>
    <row r="349" spans="1:2" ht="14.4">
      <c r="A349" s="58"/>
      <c r="B349" s="58"/>
    </row>
    <row r="350" spans="1:2" ht="14.4">
      <c r="A350" s="58"/>
      <c r="B350" s="58"/>
    </row>
    <row r="351" spans="1:2" ht="14.4">
      <c r="A351" s="58"/>
      <c r="B351" s="58"/>
    </row>
    <row r="352" spans="1:2" ht="14.4">
      <c r="A352" s="58"/>
      <c r="B352" s="58"/>
    </row>
    <row r="353" spans="1:2" ht="14.4">
      <c r="A353" s="58"/>
      <c r="B353" s="58"/>
    </row>
    <row r="354" spans="1:2" ht="14.4">
      <c r="A354" s="58"/>
      <c r="B354" s="58"/>
    </row>
    <row r="355" spans="1:2" ht="14.4">
      <c r="A355" s="58"/>
      <c r="B355" s="58"/>
    </row>
    <row r="356" spans="1:2" ht="14.4">
      <c r="A356" s="58"/>
      <c r="B356" s="58"/>
    </row>
    <row r="357" spans="1:2" ht="14.4">
      <c r="A357" s="58"/>
      <c r="B357" s="58"/>
    </row>
    <row r="358" spans="1:2" ht="14.4">
      <c r="A358" s="58"/>
      <c r="B358" s="58"/>
    </row>
    <row r="359" spans="1:2" ht="14.4">
      <c r="A359" s="58"/>
      <c r="B359" s="58"/>
    </row>
    <row r="360" spans="1:2" ht="14.4">
      <c r="A360" s="58"/>
      <c r="B360" s="58"/>
    </row>
    <row r="361" spans="1:2" ht="14.4">
      <c r="A361" s="58"/>
      <c r="B361" s="58"/>
    </row>
    <row r="362" spans="1:2" ht="14.4">
      <c r="A362" s="58"/>
      <c r="B362" s="58"/>
    </row>
    <row r="363" spans="1:2" ht="14.4">
      <c r="A363" s="58"/>
      <c r="B363" s="58"/>
    </row>
    <row r="364" spans="1:2" ht="14.4">
      <c r="A364" s="58"/>
      <c r="B364" s="58"/>
    </row>
    <row r="365" spans="1:2" ht="14.4">
      <c r="A365" s="58"/>
      <c r="B365" s="58"/>
    </row>
    <row r="366" spans="1:2" ht="14.4">
      <c r="A366" s="58"/>
      <c r="B366" s="58"/>
    </row>
    <row r="367" spans="1:2" ht="14.4">
      <c r="A367" s="58"/>
      <c r="B367" s="58"/>
    </row>
    <row r="368" spans="1:2" ht="14.4">
      <c r="A368" s="58"/>
      <c r="B368" s="58"/>
    </row>
    <row r="369" spans="1:2" ht="14.4">
      <c r="A369" s="58"/>
      <c r="B369" s="58"/>
    </row>
    <row r="370" spans="1:2" ht="14.4">
      <c r="A370" s="58"/>
      <c r="B370" s="58"/>
    </row>
    <row r="371" spans="1:2" ht="14.4">
      <c r="A371" s="58"/>
      <c r="B371" s="58"/>
    </row>
    <row r="372" spans="1:2" ht="14.4">
      <c r="A372" s="58"/>
      <c r="B372" s="58"/>
    </row>
    <row r="373" spans="1:2" ht="14.4">
      <c r="A373" s="58"/>
      <c r="B373" s="58"/>
    </row>
    <row r="374" spans="1:2" ht="14.4">
      <c r="A374" s="58"/>
      <c r="B374" s="58"/>
    </row>
    <row r="375" spans="1:2" ht="14.4">
      <c r="A375" s="58"/>
      <c r="B375" s="58"/>
    </row>
    <row r="376" spans="1:2" ht="14.4">
      <c r="A376" s="58"/>
      <c r="B376" s="58"/>
    </row>
    <row r="377" spans="1:2" ht="14.4">
      <c r="A377" s="58"/>
      <c r="B377" s="58"/>
    </row>
    <row r="378" spans="1:2" ht="14.4">
      <c r="A378" s="58"/>
      <c r="B378" s="58"/>
    </row>
    <row r="379" spans="1:2" ht="14.4">
      <c r="A379" s="58"/>
      <c r="B379" s="58"/>
    </row>
    <row r="380" spans="1:2" ht="14.4">
      <c r="A380" s="58"/>
      <c r="B380" s="58"/>
    </row>
    <row r="381" spans="1:2" ht="14.4">
      <c r="A381" s="58"/>
      <c r="B381" s="58"/>
    </row>
    <row r="382" spans="1:2" ht="14.4">
      <c r="A382" s="58"/>
      <c r="B382" s="58"/>
    </row>
    <row r="383" spans="1:2" ht="14.4">
      <c r="A383" s="58"/>
      <c r="B383" s="58"/>
    </row>
    <row r="384" spans="1:2" ht="14.4">
      <c r="A384" s="58"/>
      <c r="B384" s="58"/>
    </row>
    <row r="385" spans="1:2" ht="14.4">
      <c r="A385" s="58"/>
      <c r="B385" s="58"/>
    </row>
    <row r="386" spans="1:2" ht="14.4">
      <c r="A386" s="58"/>
      <c r="B386" s="58"/>
    </row>
    <row r="387" spans="1:2" ht="14.4">
      <c r="A387" s="58"/>
      <c r="B387" s="58"/>
    </row>
    <row r="388" spans="1:2" ht="14.4">
      <c r="A388" s="58"/>
      <c r="B388" s="58"/>
    </row>
    <row r="389" spans="1:2" ht="14.4">
      <c r="A389" s="58"/>
      <c r="B389" s="58"/>
    </row>
    <row r="390" spans="1:2" ht="14.4">
      <c r="A390" s="58"/>
      <c r="B390" s="58"/>
    </row>
    <row r="391" spans="1:2" ht="14.4">
      <c r="A391" s="58"/>
      <c r="B391" s="58"/>
    </row>
    <row r="392" spans="1:2" ht="14.4">
      <c r="A392" s="58"/>
      <c r="B392" s="58"/>
    </row>
    <row r="393" spans="1:2" ht="14.4">
      <c r="A393" s="58"/>
      <c r="B393" s="58"/>
    </row>
    <row r="394" spans="1:2" ht="14.4">
      <c r="A394" s="58"/>
      <c r="B394" s="58"/>
    </row>
    <row r="395" spans="1:2" ht="14.4">
      <c r="A395" s="58"/>
      <c r="B395" s="58"/>
    </row>
    <row r="396" spans="1:2" ht="14.4">
      <c r="A396" s="58"/>
      <c r="B396" s="58"/>
    </row>
    <row r="397" spans="1:2" ht="14.4">
      <c r="A397" s="58"/>
      <c r="B397" s="58"/>
    </row>
    <row r="398" spans="1:2" ht="14.4">
      <c r="A398" s="58"/>
      <c r="B398" s="58"/>
    </row>
    <row r="399" spans="1:2" ht="14.4">
      <c r="A399" s="58"/>
      <c r="B399" s="58"/>
    </row>
    <row r="400" spans="1:2" ht="14.4">
      <c r="A400" s="58"/>
      <c r="B400" s="58"/>
    </row>
    <row r="401" spans="1:2" ht="14.4">
      <c r="A401" s="58"/>
      <c r="B401" s="58"/>
    </row>
    <row r="402" spans="1:2" ht="14.4">
      <c r="A402" s="58"/>
      <c r="B402" s="58"/>
    </row>
    <row r="403" spans="1:2" ht="14.4">
      <c r="A403" s="58"/>
      <c r="B403" s="58"/>
    </row>
    <row r="404" spans="1:2" ht="14.4">
      <c r="A404" s="58"/>
      <c r="B404" s="58"/>
    </row>
    <row r="405" spans="1:2" ht="14.4">
      <c r="A405" s="58"/>
      <c r="B405" s="58"/>
    </row>
    <row r="406" spans="1:2" ht="14.4">
      <c r="A406" s="58"/>
      <c r="B406" s="58"/>
    </row>
    <row r="407" spans="1:2" ht="14.4">
      <c r="A407" s="58"/>
      <c r="B407" s="58"/>
    </row>
    <row r="408" spans="1:2" ht="14.4">
      <c r="A408" s="58"/>
      <c r="B408" s="58"/>
    </row>
    <row r="409" spans="1:2" ht="14.4">
      <c r="A409" s="58"/>
      <c r="B409" s="58"/>
    </row>
    <row r="410" spans="1:2" ht="14.4">
      <c r="A410" s="58"/>
      <c r="B410" s="58"/>
    </row>
    <row r="411" spans="1:2" ht="14.4">
      <c r="A411" s="58"/>
      <c r="B411" s="58"/>
    </row>
    <row r="412" spans="1:2" ht="14.4">
      <c r="A412" s="58"/>
      <c r="B412" s="58"/>
    </row>
    <row r="413" spans="1:2" ht="14.4">
      <c r="A413" s="58"/>
      <c r="B413" s="58"/>
    </row>
    <row r="414" spans="1:2" ht="14.4">
      <c r="A414" s="58"/>
      <c r="B414" s="58"/>
    </row>
    <row r="415" spans="1:2" ht="14.4">
      <c r="A415" s="58"/>
      <c r="B415" s="58"/>
    </row>
    <row r="416" spans="1:2" ht="14.4">
      <c r="A416" s="58"/>
      <c r="B416" s="58"/>
    </row>
    <row r="417" spans="1:2" ht="14.4">
      <c r="A417" s="58"/>
      <c r="B417" s="58"/>
    </row>
    <row r="418" spans="1:2" ht="14.4">
      <c r="A418" s="58"/>
      <c r="B418" s="58"/>
    </row>
    <row r="419" spans="1:2" ht="14.4">
      <c r="A419" s="58"/>
      <c r="B419" s="58"/>
    </row>
    <row r="420" spans="1:2" ht="14.4">
      <c r="A420" s="58"/>
      <c r="B420" s="58"/>
    </row>
    <row r="421" spans="1:2" ht="14.4">
      <c r="A421" s="58"/>
      <c r="B421" s="58"/>
    </row>
    <row r="422" spans="1:2" ht="14.4">
      <c r="A422" s="58"/>
      <c r="B422" s="58"/>
    </row>
    <row r="423" spans="1:2" ht="14.4">
      <c r="A423" s="58"/>
      <c r="B423" s="58"/>
    </row>
    <row r="424" spans="1:2" ht="14.4">
      <c r="A424" s="58"/>
      <c r="B424" s="58"/>
    </row>
    <row r="425" spans="1:2" ht="14.4">
      <c r="A425" s="58"/>
      <c r="B425" s="58"/>
    </row>
    <row r="426" spans="1:2" ht="14.4">
      <c r="A426" s="58"/>
      <c r="B426" s="58"/>
    </row>
    <row r="427" spans="1:2" ht="14.4">
      <c r="A427" s="58"/>
      <c r="B427" s="58"/>
    </row>
    <row r="428" spans="1:2" ht="14.4">
      <c r="A428" s="58"/>
      <c r="B428" s="58"/>
    </row>
    <row r="429" spans="1:2" ht="14.4">
      <c r="A429" s="58"/>
      <c r="B429" s="58"/>
    </row>
    <row r="430" spans="1:2" ht="14.4">
      <c r="A430" s="58"/>
      <c r="B430" s="58"/>
    </row>
    <row r="431" spans="1:2" ht="14.4">
      <c r="A431" s="58"/>
      <c r="B431" s="58"/>
    </row>
    <row r="432" spans="1:2" ht="14.4">
      <c r="A432" s="58"/>
      <c r="B432" s="58"/>
    </row>
    <row r="433" spans="1:2" ht="14.4">
      <c r="A433" s="58"/>
      <c r="B433" s="58"/>
    </row>
    <row r="434" spans="1:2" ht="14.4">
      <c r="A434" s="58"/>
      <c r="B434" s="58"/>
    </row>
    <row r="435" spans="1:2" ht="14.4">
      <c r="A435" s="58"/>
      <c r="B435" s="58"/>
    </row>
    <row r="436" spans="1:2" ht="14.4">
      <c r="A436" s="58"/>
      <c r="B436" s="58"/>
    </row>
    <row r="437" spans="1:2" ht="14.4">
      <c r="A437" s="58"/>
      <c r="B437" s="58"/>
    </row>
    <row r="438" spans="1:2" ht="14.4">
      <c r="A438" s="58"/>
      <c r="B438" s="58"/>
    </row>
    <row r="439" spans="1:2" ht="14.4">
      <c r="A439" s="58"/>
      <c r="B439" s="58"/>
    </row>
    <row r="440" spans="1:2" ht="14.4">
      <c r="A440" s="58"/>
      <c r="B440" s="58"/>
    </row>
    <row r="441" spans="1:2" ht="14.4">
      <c r="A441" s="58"/>
      <c r="B441" s="58"/>
    </row>
    <row r="442" spans="1:2" ht="14.4">
      <c r="A442" s="58"/>
      <c r="B442" s="58"/>
    </row>
    <row r="443" spans="1:2" ht="14.4">
      <c r="A443" s="58"/>
      <c r="B443" s="58"/>
    </row>
    <row r="444" spans="1:2" ht="14.4">
      <c r="A444" s="58"/>
      <c r="B444" s="58"/>
    </row>
    <row r="445" spans="1:2" ht="14.4">
      <c r="A445" s="58"/>
      <c r="B445" s="58"/>
    </row>
    <row r="446" spans="1:2" ht="14.4">
      <c r="A446" s="58"/>
      <c r="B446" s="58"/>
    </row>
    <row r="447" spans="1:2" ht="14.4">
      <c r="A447" s="58"/>
      <c r="B447" s="58"/>
    </row>
    <row r="448" spans="1:2" ht="14.4">
      <c r="A448" s="58"/>
      <c r="B448" s="58"/>
    </row>
    <row r="449" spans="1:2" ht="14.4">
      <c r="A449" s="58"/>
      <c r="B449" s="58"/>
    </row>
    <row r="450" spans="1:2" ht="14.4">
      <c r="A450" s="58"/>
      <c r="B450" s="58"/>
    </row>
    <row r="451" spans="1:2" ht="14.4">
      <c r="A451" s="58"/>
      <c r="B451" s="58"/>
    </row>
    <row r="452" spans="1:2" ht="14.4">
      <c r="A452" s="58"/>
      <c r="B452" s="58"/>
    </row>
    <row r="453" spans="1:2" ht="14.4">
      <c r="A453" s="58"/>
      <c r="B453" s="58"/>
    </row>
    <row r="454" spans="1:2" ht="14.4">
      <c r="A454" s="58"/>
      <c r="B454" s="58"/>
    </row>
    <row r="455" spans="1:2" ht="14.4">
      <c r="A455" s="58"/>
      <c r="B455" s="58"/>
    </row>
    <row r="456" spans="1:2" ht="14.4">
      <c r="A456" s="58"/>
      <c r="B456" s="58"/>
    </row>
    <row r="457" spans="1:2" ht="14.4">
      <c r="A457" s="58"/>
      <c r="B457" s="58"/>
    </row>
    <row r="458" spans="1:2" ht="14.4">
      <c r="A458" s="58"/>
      <c r="B458" s="58"/>
    </row>
    <row r="459" spans="1:2" ht="14.4">
      <c r="A459" s="58"/>
      <c r="B459" s="58"/>
    </row>
    <row r="460" spans="1:2" ht="14.4">
      <c r="A460" s="58"/>
      <c r="B460" s="58"/>
    </row>
    <row r="461" spans="1:2" ht="14.4">
      <c r="A461" s="58"/>
      <c r="B461" s="58"/>
    </row>
    <row r="462" spans="1:2" ht="14.4">
      <c r="A462" s="58"/>
      <c r="B462" s="58"/>
    </row>
    <row r="463" spans="1:2" ht="14.4">
      <c r="A463" s="58"/>
      <c r="B463" s="58"/>
    </row>
    <row r="464" spans="1:2" ht="14.4">
      <c r="A464" s="58"/>
      <c r="B464" s="58"/>
    </row>
    <row r="465" spans="1:2" ht="14.4">
      <c r="A465" s="58"/>
      <c r="B465" s="58"/>
    </row>
    <row r="466" spans="1:2" ht="14.4">
      <c r="A466" s="58"/>
      <c r="B466" s="58"/>
    </row>
    <row r="467" spans="1:2" ht="14.4">
      <c r="A467" s="58"/>
      <c r="B467" s="58"/>
    </row>
    <row r="468" spans="1:2" ht="14.4">
      <c r="A468" s="58"/>
      <c r="B468" s="58"/>
    </row>
    <row r="469" spans="1:2" ht="14.4">
      <c r="A469" s="58"/>
      <c r="B469" s="58"/>
    </row>
    <row r="470" spans="1:2" ht="14.4">
      <c r="A470" s="58"/>
      <c r="B470" s="58"/>
    </row>
    <row r="471" spans="1:2" ht="14.4">
      <c r="A471" s="58"/>
      <c r="B471" s="58"/>
    </row>
    <row r="472" spans="1:2" ht="14.4">
      <c r="A472" s="58"/>
      <c r="B472" s="58"/>
    </row>
    <row r="473" spans="1:2" ht="14.4">
      <c r="A473" s="58"/>
      <c r="B473" s="58"/>
    </row>
    <row r="474" spans="1:2" ht="14.4">
      <c r="A474" s="58"/>
      <c r="B474" s="58"/>
    </row>
    <row r="475" spans="1:2" ht="14.4">
      <c r="A475" s="58"/>
      <c r="B475" s="58"/>
    </row>
    <row r="476" spans="1:2" ht="14.4">
      <c r="A476" s="58"/>
      <c r="B476" s="58"/>
    </row>
    <row r="477" spans="1:2" ht="14.4">
      <c r="A477" s="58"/>
      <c r="B477" s="58"/>
    </row>
    <row r="478" spans="1:2" ht="14.4">
      <c r="A478" s="58"/>
      <c r="B478" s="58"/>
    </row>
    <row r="479" spans="1:2" ht="14.4">
      <c r="A479" s="58"/>
      <c r="B479" s="58"/>
    </row>
    <row r="480" spans="1:2" ht="14.4">
      <c r="A480" s="58"/>
      <c r="B480" s="58"/>
    </row>
    <row r="481" spans="1:2" ht="14.4">
      <c r="A481" s="58"/>
      <c r="B481" s="58"/>
    </row>
    <row r="482" spans="1:2" ht="14.4">
      <c r="A482" s="58"/>
      <c r="B482" s="58"/>
    </row>
    <row r="483" spans="1:2" ht="14.4">
      <c r="A483" s="58"/>
      <c r="B483" s="58"/>
    </row>
    <row r="484" spans="1:2" ht="14.4">
      <c r="A484" s="58"/>
      <c r="B484" s="58"/>
    </row>
    <row r="485" spans="1:2" ht="14.4">
      <c r="A485" s="58"/>
      <c r="B485" s="58"/>
    </row>
    <row r="486" spans="1:2" ht="14.4">
      <c r="A486" s="58"/>
      <c r="B486" s="58"/>
    </row>
    <row r="487" spans="1:2" ht="14.4">
      <c r="A487" s="58"/>
      <c r="B487" s="58"/>
    </row>
    <row r="488" spans="1:2" ht="14.4">
      <c r="A488" s="58"/>
      <c r="B488" s="58"/>
    </row>
    <row r="489" spans="1:2" ht="14.4">
      <c r="A489" s="58"/>
      <c r="B489" s="58"/>
    </row>
    <row r="490" spans="1:2" ht="14.4">
      <c r="A490" s="58"/>
      <c r="B490" s="58"/>
    </row>
    <row r="491" spans="1:2" ht="14.4">
      <c r="A491" s="58"/>
      <c r="B491" s="58"/>
    </row>
    <row r="492" spans="1:2" ht="14.4">
      <c r="A492" s="58"/>
      <c r="B492" s="58"/>
    </row>
    <row r="493" spans="1:2" ht="14.4">
      <c r="A493" s="58"/>
      <c r="B493" s="58"/>
    </row>
    <row r="494" spans="1:2" ht="14.4">
      <c r="A494" s="58"/>
      <c r="B494" s="58"/>
    </row>
    <row r="495" spans="1:2" ht="14.4">
      <c r="A495" s="58"/>
      <c r="B495" s="58"/>
    </row>
    <row r="496" spans="1:2" ht="14.4">
      <c r="A496" s="58"/>
      <c r="B496" s="58"/>
    </row>
    <row r="497" spans="1:2" ht="14.4">
      <c r="A497" s="58"/>
      <c r="B497" s="58"/>
    </row>
    <row r="498" spans="1:2" ht="14.4">
      <c r="A498" s="58"/>
      <c r="B498" s="58"/>
    </row>
    <row r="499" spans="1:2" ht="14.4">
      <c r="A499" s="58"/>
      <c r="B499" s="58"/>
    </row>
    <row r="500" spans="1:2" ht="14.4">
      <c r="A500" s="58"/>
      <c r="B500" s="58"/>
    </row>
    <row r="501" spans="1:2" ht="14.4">
      <c r="A501" s="58"/>
      <c r="B501" s="58"/>
    </row>
    <row r="502" spans="1:2" ht="14.4">
      <c r="A502" s="58"/>
      <c r="B502" s="58"/>
    </row>
    <row r="503" spans="1:2" ht="14.4">
      <c r="A503" s="58"/>
      <c r="B503" s="58"/>
    </row>
    <row r="504" spans="1:2" ht="14.4">
      <c r="A504" s="58"/>
      <c r="B504" s="58"/>
    </row>
    <row r="505" spans="1:2" ht="14.4">
      <c r="A505" s="58"/>
      <c r="B505" s="58"/>
    </row>
    <row r="506" spans="1:2" ht="14.4">
      <c r="A506" s="58"/>
      <c r="B506" s="58"/>
    </row>
    <row r="507" spans="1:2" ht="14.4">
      <c r="A507" s="58"/>
      <c r="B507" s="58"/>
    </row>
    <row r="508" spans="1:2" ht="14.4">
      <c r="A508" s="58"/>
      <c r="B508" s="58"/>
    </row>
    <row r="509" spans="1:2" ht="14.4">
      <c r="A509" s="58"/>
      <c r="B509" s="58"/>
    </row>
    <row r="510" spans="1:2" ht="14.4">
      <c r="A510" s="58"/>
      <c r="B510" s="58"/>
    </row>
    <row r="511" spans="1:2" ht="14.4">
      <c r="A511" s="58"/>
      <c r="B511" s="58"/>
    </row>
    <row r="512" spans="1:2" ht="14.4">
      <c r="A512" s="58"/>
      <c r="B512" s="58"/>
    </row>
    <row r="513" spans="1:2" ht="14.4">
      <c r="A513" s="58"/>
      <c r="B513" s="58"/>
    </row>
    <row r="514" spans="1:2" ht="14.4">
      <c r="A514" s="58"/>
      <c r="B514" s="58"/>
    </row>
    <row r="515" spans="1:2" ht="14.4">
      <c r="A515" s="58"/>
      <c r="B515" s="58"/>
    </row>
    <row r="516" spans="1:2" ht="14.4">
      <c r="A516" s="58"/>
      <c r="B516" s="58"/>
    </row>
    <row r="517" spans="1:2" ht="14.4">
      <c r="A517" s="58"/>
      <c r="B517" s="58"/>
    </row>
    <row r="518" spans="1:2" ht="14.4">
      <c r="A518" s="58"/>
      <c r="B518" s="58"/>
    </row>
    <row r="519" spans="1:2" ht="14.4">
      <c r="A519" s="58"/>
      <c r="B519" s="58"/>
    </row>
    <row r="520" spans="1:2" ht="14.4">
      <c r="A520" s="58"/>
      <c r="B520" s="58"/>
    </row>
    <row r="521" spans="1:2" ht="14.4">
      <c r="A521" s="58"/>
      <c r="B521" s="58"/>
    </row>
    <row r="522" spans="1:2" ht="14.4">
      <c r="A522" s="58"/>
      <c r="B522" s="58"/>
    </row>
    <row r="523" spans="1:2" ht="14.4">
      <c r="A523" s="58"/>
      <c r="B523" s="58"/>
    </row>
    <row r="524" spans="1:2" ht="14.4">
      <c r="A524" s="58"/>
      <c r="B524" s="58"/>
    </row>
    <row r="525" spans="1:2" ht="14.4">
      <c r="A525" s="58"/>
      <c r="B525" s="58"/>
    </row>
    <row r="526" spans="1:2" ht="14.4">
      <c r="A526" s="58"/>
      <c r="B526" s="58"/>
    </row>
    <row r="527" spans="1:2" ht="14.4">
      <c r="A527" s="58"/>
      <c r="B527" s="58"/>
    </row>
    <row r="528" spans="1:2" ht="14.4">
      <c r="A528" s="58"/>
      <c r="B528" s="58"/>
    </row>
    <row r="529" spans="1:2" ht="14.4">
      <c r="A529" s="58"/>
      <c r="B529" s="58"/>
    </row>
    <row r="530" spans="1:2" ht="14.4">
      <c r="A530" s="58"/>
      <c r="B530" s="58"/>
    </row>
    <row r="531" spans="1:2" ht="14.4">
      <c r="A531" s="58"/>
      <c r="B531" s="58"/>
    </row>
    <row r="532" spans="1:2" ht="14.4">
      <c r="A532" s="58"/>
      <c r="B532" s="58"/>
    </row>
    <row r="533" spans="1:2" ht="14.4">
      <c r="A533" s="58"/>
      <c r="B533" s="58"/>
    </row>
    <row r="534" spans="1:2" ht="14.4">
      <c r="A534" s="58"/>
      <c r="B534" s="58"/>
    </row>
    <row r="535" spans="1:2" ht="14.4">
      <c r="A535" s="58"/>
      <c r="B535" s="58"/>
    </row>
    <row r="536" spans="1:2" ht="14.4">
      <c r="A536" s="58"/>
      <c r="B536" s="58"/>
    </row>
    <row r="537" spans="1:2" ht="14.4">
      <c r="A537" s="58"/>
      <c r="B537" s="58"/>
    </row>
    <row r="538" spans="1:2" ht="14.4">
      <c r="A538" s="58"/>
      <c r="B538" s="58"/>
    </row>
    <row r="539" spans="1:2" ht="14.4">
      <c r="A539" s="58"/>
      <c r="B539" s="58"/>
    </row>
    <row r="540" spans="1:2" ht="14.4">
      <c r="A540" s="58"/>
      <c r="B540" s="58"/>
    </row>
    <row r="541" spans="1:2" ht="14.4">
      <c r="A541" s="58"/>
      <c r="B541" s="58"/>
    </row>
    <row r="542" spans="1:2" ht="14.4">
      <c r="A542" s="58"/>
      <c r="B542" s="58"/>
    </row>
    <row r="543" spans="1:2" ht="14.4">
      <c r="A543" s="58"/>
      <c r="B543" s="58"/>
    </row>
    <row r="544" spans="1:2" ht="14.4">
      <c r="A544" s="58"/>
      <c r="B544" s="58"/>
    </row>
    <row r="545" spans="1:2" ht="14.4">
      <c r="A545" s="58"/>
      <c r="B545" s="58"/>
    </row>
    <row r="546" spans="1:2" ht="14.4">
      <c r="A546" s="58"/>
      <c r="B546" s="58"/>
    </row>
    <row r="547" spans="1:2" ht="14.4">
      <c r="A547" s="58"/>
      <c r="B547" s="58"/>
    </row>
    <row r="548" spans="1:2" ht="14.4">
      <c r="A548" s="58"/>
      <c r="B548" s="58"/>
    </row>
    <row r="549" spans="1:2" ht="14.4">
      <c r="A549" s="58"/>
      <c r="B549" s="58"/>
    </row>
    <row r="550" spans="1:2" ht="14.4">
      <c r="A550" s="58"/>
      <c r="B550" s="58"/>
    </row>
    <row r="551" spans="1:2" ht="14.4">
      <c r="A551" s="58"/>
      <c r="B551" s="58"/>
    </row>
    <row r="552" spans="1:2" ht="14.4">
      <c r="A552" s="58"/>
      <c r="B552" s="58"/>
    </row>
    <row r="553" spans="1:2" ht="14.4">
      <c r="A553" s="58"/>
      <c r="B553" s="58"/>
    </row>
    <row r="554" spans="1:2" ht="14.4">
      <c r="A554" s="58"/>
      <c r="B554" s="58"/>
    </row>
    <row r="555" spans="1:2" ht="14.4">
      <c r="A555" s="58"/>
      <c r="B555" s="58"/>
    </row>
    <row r="556" spans="1:2" ht="14.4">
      <c r="A556" s="58"/>
      <c r="B556" s="58"/>
    </row>
    <row r="557" spans="1:2" ht="14.4">
      <c r="A557" s="58"/>
      <c r="B557" s="58"/>
    </row>
    <row r="558" spans="1:2" ht="14.4">
      <c r="A558" s="58"/>
      <c r="B558" s="58"/>
    </row>
    <row r="559" spans="1:2" ht="14.4">
      <c r="A559" s="58"/>
      <c r="B559" s="58"/>
    </row>
    <row r="560" spans="1:2" ht="14.4">
      <c r="A560" s="58"/>
      <c r="B560" s="58"/>
    </row>
    <row r="561" spans="1:2" ht="14.4">
      <c r="A561" s="58"/>
      <c r="B561" s="58"/>
    </row>
    <row r="562" spans="1:2" ht="14.4">
      <c r="A562" s="58"/>
      <c r="B562" s="58"/>
    </row>
    <row r="563" spans="1:2" ht="14.4">
      <c r="A563" s="58"/>
      <c r="B563" s="58"/>
    </row>
    <row r="564" spans="1:2" ht="14.4">
      <c r="A564" s="58"/>
      <c r="B564" s="58"/>
    </row>
    <row r="565" spans="1:2" ht="14.4">
      <c r="A565" s="58"/>
      <c r="B565" s="58"/>
    </row>
    <row r="566" spans="1:2" ht="14.4">
      <c r="A566" s="58"/>
      <c r="B566" s="58"/>
    </row>
    <row r="567" spans="1:2" ht="14.4">
      <c r="A567" s="58"/>
      <c r="B567" s="58"/>
    </row>
    <row r="568" spans="1:2" ht="14.4">
      <c r="A568" s="58"/>
      <c r="B568" s="58"/>
    </row>
    <row r="569" spans="1:2" ht="14.4">
      <c r="A569" s="58"/>
      <c r="B569" s="58"/>
    </row>
    <row r="570" spans="1:2" ht="14.4">
      <c r="A570" s="58"/>
      <c r="B570" s="58"/>
    </row>
    <row r="571" spans="1:2" ht="14.4">
      <c r="A571" s="58"/>
      <c r="B571" s="58"/>
    </row>
    <row r="572" spans="1:2" ht="14.4">
      <c r="A572" s="58"/>
      <c r="B572" s="58"/>
    </row>
    <row r="573" spans="1:2" ht="14.4">
      <c r="A573" s="58"/>
      <c r="B573" s="58"/>
    </row>
    <row r="574" spans="1:2" ht="14.4">
      <c r="A574" s="58"/>
      <c r="B574" s="58"/>
    </row>
    <row r="575" spans="1:2" ht="14.4">
      <c r="A575" s="58"/>
      <c r="B575" s="58"/>
    </row>
    <row r="576" spans="1:2" ht="14.4">
      <c r="A576" s="58"/>
      <c r="B576" s="58"/>
    </row>
    <row r="577" spans="1:2" ht="14.4">
      <c r="A577" s="58"/>
      <c r="B577" s="58"/>
    </row>
    <row r="578" spans="1:2" ht="14.4">
      <c r="A578" s="58"/>
      <c r="B578" s="58"/>
    </row>
    <row r="579" spans="1:2" ht="14.4">
      <c r="A579" s="58"/>
      <c r="B579" s="58"/>
    </row>
    <row r="580" spans="1:2" ht="14.4">
      <c r="A580" s="58"/>
      <c r="B580" s="58"/>
    </row>
    <row r="581" spans="1:2" ht="14.4">
      <c r="A581" s="58"/>
      <c r="B581" s="58"/>
    </row>
    <row r="582" spans="1:2" ht="14.4">
      <c r="A582" s="58"/>
      <c r="B582" s="58"/>
    </row>
    <row r="583" spans="1:2" ht="14.4">
      <c r="A583" s="58"/>
      <c r="B583" s="58"/>
    </row>
    <row r="584" spans="1:2" ht="14.4">
      <c r="A584" s="58"/>
      <c r="B584" s="58"/>
    </row>
    <row r="585" spans="1:2" ht="14.4">
      <c r="A585" s="58"/>
      <c r="B585" s="58"/>
    </row>
    <row r="586" spans="1:2" ht="14.4">
      <c r="A586" s="58"/>
      <c r="B586" s="58"/>
    </row>
    <row r="587" spans="1:2" ht="14.4">
      <c r="A587" s="58"/>
      <c r="B587" s="58"/>
    </row>
    <row r="588" spans="1:2" ht="14.4">
      <c r="A588" s="58"/>
      <c r="B588" s="58"/>
    </row>
    <row r="589" spans="1:2" ht="14.4">
      <c r="A589" s="58"/>
      <c r="B589" s="58"/>
    </row>
    <row r="590" spans="1:2" ht="14.4">
      <c r="A590" s="58"/>
      <c r="B590" s="58"/>
    </row>
    <row r="591" spans="1:2" ht="14.4">
      <c r="A591" s="58"/>
      <c r="B591" s="58"/>
    </row>
    <row r="592" spans="1:2" ht="14.4">
      <c r="A592" s="58"/>
      <c r="B592" s="58"/>
    </row>
    <row r="593" spans="1:2" ht="14.4">
      <c r="A593" s="58"/>
      <c r="B593" s="58"/>
    </row>
    <row r="594" spans="1:2" ht="14.4">
      <c r="A594" s="58"/>
      <c r="B594" s="58"/>
    </row>
    <row r="595" spans="1:2" ht="14.4">
      <c r="A595" s="58"/>
      <c r="B595" s="58"/>
    </row>
    <row r="596" spans="1:2" ht="14.4">
      <c r="A596" s="58"/>
      <c r="B596" s="58"/>
    </row>
    <row r="597" spans="1:2" ht="14.4">
      <c r="A597" s="58"/>
      <c r="B597" s="58"/>
    </row>
    <row r="598" spans="1:2" ht="14.4">
      <c r="A598" s="58"/>
      <c r="B598" s="58"/>
    </row>
    <row r="599" spans="1:2" ht="14.4">
      <c r="A599" s="58"/>
      <c r="B599" s="58"/>
    </row>
    <row r="600" spans="1:2" ht="14.4">
      <c r="A600" s="58"/>
      <c r="B600" s="58"/>
    </row>
    <row r="601" spans="1:2" ht="14.4">
      <c r="A601" s="58"/>
      <c r="B601" s="58"/>
    </row>
    <row r="602" spans="1:2" ht="14.4">
      <c r="A602" s="58"/>
      <c r="B602" s="58"/>
    </row>
    <row r="603" spans="1:2" ht="14.4">
      <c r="A603" s="58"/>
      <c r="B603" s="58"/>
    </row>
    <row r="604" spans="1:2" ht="14.4">
      <c r="A604" s="58"/>
      <c r="B604" s="58"/>
    </row>
    <row r="605" spans="1:2" ht="14.4">
      <c r="A605" s="58"/>
      <c r="B605" s="58"/>
    </row>
    <row r="606" spans="1:2" ht="14.4">
      <c r="A606" s="58"/>
      <c r="B606" s="58"/>
    </row>
    <row r="607" spans="1:2" ht="14.4">
      <c r="A607" s="58"/>
      <c r="B607" s="58"/>
    </row>
    <row r="608" spans="1:2" ht="14.4">
      <c r="A608" s="58"/>
      <c r="B608" s="58"/>
    </row>
    <row r="609" spans="1:2" ht="14.4">
      <c r="A609" s="58"/>
      <c r="B609" s="58"/>
    </row>
    <row r="610" spans="1:2" ht="14.4">
      <c r="A610" s="58"/>
      <c r="B610" s="58"/>
    </row>
    <row r="611" spans="1:2" ht="14.4">
      <c r="A611" s="58"/>
      <c r="B611" s="58"/>
    </row>
    <row r="612" spans="1:2" ht="14.4">
      <c r="A612" s="58"/>
      <c r="B612" s="58"/>
    </row>
    <row r="613" spans="1:2" ht="14.4">
      <c r="A613" s="58"/>
      <c r="B613" s="58"/>
    </row>
    <row r="614" spans="1:2" ht="14.4">
      <c r="A614" s="58"/>
      <c r="B614" s="58"/>
    </row>
    <row r="615" spans="1:2" ht="14.4">
      <c r="A615" s="58"/>
      <c r="B615" s="58"/>
    </row>
    <row r="616" spans="1:2" ht="14.4">
      <c r="A616" s="58"/>
      <c r="B616" s="58"/>
    </row>
    <row r="617" spans="1:2" ht="14.4">
      <c r="A617" s="58"/>
      <c r="B617" s="58"/>
    </row>
    <row r="618" spans="1:2" ht="14.4">
      <c r="A618" s="58"/>
      <c r="B618" s="58"/>
    </row>
    <row r="619" spans="1:2" ht="14.4">
      <c r="A619" s="58"/>
      <c r="B619" s="58"/>
    </row>
    <row r="620" spans="1:2" ht="14.4">
      <c r="A620" s="58"/>
      <c r="B620" s="58"/>
    </row>
    <row r="621" spans="1:2" ht="14.4">
      <c r="A621" s="58"/>
      <c r="B621" s="58"/>
    </row>
    <row r="622" spans="1:2" ht="14.4">
      <c r="A622" s="58"/>
      <c r="B622" s="58"/>
    </row>
    <row r="623" spans="1:2" ht="14.4">
      <c r="A623" s="58"/>
      <c r="B623" s="58"/>
    </row>
    <row r="624" spans="1:2" ht="14.4">
      <c r="A624" s="58"/>
      <c r="B624" s="58"/>
    </row>
    <row r="625" spans="1:2" ht="14.4">
      <c r="A625" s="58"/>
      <c r="B625" s="58"/>
    </row>
    <row r="626" spans="1:2" ht="14.4">
      <c r="A626" s="58"/>
      <c r="B626" s="58"/>
    </row>
    <row r="627" spans="1:2" ht="14.4">
      <c r="A627" s="58"/>
      <c r="B627" s="58"/>
    </row>
    <row r="628" spans="1:2" ht="14.4">
      <c r="A628" s="58"/>
      <c r="B628" s="58"/>
    </row>
    <row r="629" spans="1:2" ht="14.4">
      <c r="A629" s="58"/>
      <c r="B629" s="58"/>
    </row>
    <row r="630" spans="1:2" ht="14.4">
      <c r="A630" s="58"/>
      <c r="B630" s="58"/>
    </row>
    <row r="631" spans="1:2" ht="14.4">
      <c r="A631" s="58"/>
      <c r="B631" s="58"/>
    </row>
    <row r="632" spans="1:2" ht="14.4">
      <c r="A632" s="58"/>
      <c r="B632" s="58"/>
    </row>
    <row r="633" spans="1:2" ht="14.4">
      <c r="A633" s="58"/>
      <c r="B633" s="58"/>
    </row>
    <row r="634" spans="1:2" ht="14.4">
      <c r="A634" s="58"/>
      <c r="B634" s="58"/>
    </row>
    <row r="635" spans="1:2" ht="14.4">
      <c r="A635" s="58"/>
      <c r="B635" s="58"/>
    </row>
    <row r="636" spans="1:2" ht="14.4">
      <c r="A636" s="58"/>
      <c r="B636" s="58"/>
    </row>
    <row r="637" spans="1:2" ht="14.4">
      <c r="A637" s="58"/>
      <c r="B637" s="58"/>
    </row>
    <row r="638" spans="1:2" ht="14.4">
      <c r="A638" s="58"/>
      <c r="B638" s="58"/>
    </row>
    <row r="639" spans="1:2" ht="14.4">
      <c r="A639" s="58"/>
      <c r="B639" s="58"/>
    </row>
    <row r="640" spans="1:2" ht="14.4">
      <c r="A640" s="58"/>
      <c r="B640" s="58"/>
    </row>
    <row r="641" spans="1:2" ht="14.4">
      <c r="A641" s="58"/>
      <c r="B641" s="58"/>
    </row>
    <row r="642" spans="1:2" ht="14.4">
      <c r="A642" s="58"/>
      <c r="B642" s="58"/>
    </row>
    <row r="643" spans="1:2" ht="14.4">
      <c r="A643" s="58"/>
      <c r="B643" s="58"/>
    </row>
    <row r="644" spans="1:2" ht="14.4">
      <c r="A644" s="58"/>
      <c r="B644" s="58"/>
    </row>
    <row r="645" spans="1:2" ht="14.4">
      <c r="A645" s="58"/>
      <c r="B645" s="58"/>
    </row>
    <row r="646" spans="1:2" ht="14.4">
      <c r="A646" s="58"/>
      <c r="B646" s="58"/>
    </row>
    <row r="647" spans="1:2" ht="14.4">
      <c r="A647" s="58"/>
      <c r="B647" s="58"/>
    </row>
    <row r="648" spans="1:2" ht="14.4">
      <c r="A648" s="58"/>
      <c r="B648" s="58"/>
    </row>
    <row r="649" spans="1:2" ht="14.4">
      <c r="A649" s="58"/>
      <c r="B649" s="58"/>
    </row>
    <row r="650" spans="1:2" ht="14.4">
      <c r="A650" s="58"/>
      <c r="B650" s="58"/>
    </row>
    <row r="651" spans="1:2" ht="14.4">
      <c r="A651" s="58"/>
      <c r="B651" s="58"/>
    </row>
    <row r="652" spans="1:2" ht="14.4">
      <c r="A652" s="58"/>
      <c r="B652" s="58"/>
    </row>
    <row r="653" spans="1:2" ht="14.4">
      <c r="A653" s="58"/>
      <c r="B653" s="58"/>
    </row>
    <row r="654" spans="1:2" ht="14.4">
      <c r="A654" s="58"/>
      <c r="B654" s="58"/>
    </row>
    <row r="655" spans="1:2" ht="14.4">
      <c r="A655" s="58"/>
      <c r="B655" s="58"/>
    </row>
    <row r="656" spans="1:2" ht="14.4">
      <c r="A656" s="58"/>
      <c r="B656" s="58"/>
    </row>
    <row r="657" spans="1:2" ht="14.4">
      <c r="A657" s="58"/>
      <c r="B657" s="58"/>
    </row>
    <row r="658" spans="1:2" ht="14.4">
      <c r="A658" s="58"/>
      <c r="B658" s="58"/>
    </row>
    <row r="659" spans="1:2" ht="14.4">
      <c r="A659" s="58"/>
      <c r="B659" s="58"/>
    </row>
    <row r="660" spans="1:2" ht="14.4">
      <c r="A660" s="58"/>
      <c r="B660" s="58"/>
    </row>
    <row r="661" spans="1:2" ht="14.4">
      <c r="A661" s="58"/>
      <c r="B661" s="58"/>
    </row>
    <row r="662" spans="1:2" ht="14.4">
      <c r="A662" s="58"/>
      <c r="B662" s="58"/>
    </row>
    <row r="663" spans="1:2" ht="14.4">
      <c r="A663" s="58"/>
      <c r="B663" s="58"/>
    </row>
    <row r="664" spans="1:2" ht="14.4">
      <c r="A664" s="58"/>
      <c r="B664" s="58"/>
    </row>
    <row r="665" spans="1:2" ht="14.4">
      <c r="A665" s="58"/>
      <c r="B665" s="58"/>
    </row>
    <row r="666" spans="1:2" ht="14.4">
      <c r="A666" s="58"/>
      <c r="B666" s="58"/>
    </row>
    <row r="667" spans="1:2" ht="14.4">
      <c r="A667" s="58"/>
      <c r="B667" s="58"/>
    </row>
    <row r="668" spans="1:2" ht="14.4">
      <c r="A668" s="58"/>
      <c r="B668" s="58"/>
    </row>
    <row r="669" spans="1:2" ht="14.4">
      <c r="A669" s="58"/>
      <c r="B669" s="58"/>
    </row>
    <row r="670" spans="1:2" ht="14.4">
      <c r="A670" s="58"/>
      <c r="B670" s="58"/>
    </row>
    <row r="671" spans="1:2" ht="14.4">
      <c r="A671" s="58"/>
      <c r="B671" s="58"/>
    </row>
    <row r="672" spans="1:2" ht="14.4">
      <c r="A672" s="58"/>
      <c r="B672" s="58"/>
    </row>
    <row r="673" spans="1:2" ht="14.4">
      <c r="A673" s="58"/>
      <c r="B673" s="58"/>
    </row>
    <row r="674" spans="1:2" ht="14.4">
      <c r="A674" s="58"/>
      <c r="B674" s="58"/>
    </row>
    <row r="675" spans="1:2" ht="14.4">
      <c r="A675" s="58"/>
      <c r="B675" s="58"/>
    </row>
    <row r="676" spans="1:2" ht="14.4">
      <c r="A676" s="58"/>
      <c r="B676" s="58"/>
    </row>
    <row r="677" spans="1:2" ht="14.4">
      <c r="A677" s="58"/>
      <c r="B677" s="58"/>
    </row>
    <row r="678" spans="1:2" ht="14.4">
      <c r="A678" s="58"/>
      <c r="B678" s="58"/>
    </row>
    <row r="679" spans="1:2" ht="14.4">
      <c r="A679" s="58"/>
      <c r="B679" s="58"/>
    </row>
    <row r="680" spans="1:2" ht="14.4">
      <c r="A680" s="58"/>
      <c r="B680" s="58"/>
    </row>
    <row r="681" spans="1:2" ht="14.4">
      <c r="A681" s="58"/>
      <c r="B681" s="58"/>
    </row>
    <row r="682" spans="1:2" ht="14.4">
      <c r="A682" s="58"/>
      <c r="B682" s="58"/>
    </row>
    <row r="683" spans="1:2" ht="14.4">
      <c r="A683" s="58"/>
      <c r="B683" s="58"/>
    </row>
    <row r="684" spans="1:2" ht="14.4">
      <c r="A684" s="58"/>
      <c r="B684" s="58"/>
    </row>
    <row r="685" spans="1:2" ht="14.4">
      <c r="A685" s="58"/>
      <c r="B685" s="58"/>
    </row>
    <row r="686" spans="1:2" ht="14.4">
      <c r="A686" s="58"/>
      <c r="B686" s="58"/>
    </row>
    <row r="687" spans="1:2" ht="14.4">
      <c r="A687" s="58"/>
      <c r="B687" s="58"/>
    </row>
    <row r="688" spans="1:2" ht="14.4">
      <c r="A688" s="58"/>
      <c r="B688" s="58"/>
    </row>
    <row r="689" spans="1:2" ht="14.4">
      <c r="A689" s="58"/>
      <c r="B689" s="58"/>
    </row>
    <row r="690" spans="1:2" ht="14.4">
      <c r="A690" s="58"/>
      <c r="B690" s="58"/>
    </row>
    <row r="691" spans="1:2" ht="14.4">
      <c r="A691" s="58"/>
      <c r="B691" s="58"/>
    </row>
    <row r="692" spans="1:2" ht="14.4">
      <c r="A692" s="58"/>
      <c r="B692" s="58"/>
    </row>
    <row r="693" spans="1:2" ht="14.4">
      <c r="A693" s="58"/>
      <c r="B693" s="58"/>
    </row>
    <row r="694" spans="1:2" ht="14.4">
      <c r="A694" s="58"/>
      <c r="B694" s="58"/>
    </row>
    <row r="695" spans="1:2" ht="14.4">
      <c r="A695" s="58"/>
      <c r="B695" s="58"/>
    </row>
    <row r="696" spans="1:2" ht="14.4">
      <c r="A696" s="58"/>
      <c r="B696" s="58"/>
    </row>
    <row r="697" spans="1:2" ht="14.4">
      <c r="A697" s="58"/>
      <c r="B697" s="58"/>
    </row>
    <row r="698" spans="1:2" ht="14.4">
      <c r="A698" s="58"/>
      <c r="B698" s="58"/>
    </row>
    <row r="699" spans="1:2" ht="14.4">
      <c r="A699" s="58"/>
      <c r="B699" s="58"/>
    </row>
    <row r="700" spans="1:2" ht="14.4">
      <c r="A700" s="58"/>
      <c r="B700" s="58"/>
    </row>
    <row r="701" spans="1:2" ht="14.4">
      <c r="A701" s="58"/>
      <c r="B701" s="58"/>
    </row>
    <row r="702" spans="1:2" ht="14.4">
      <c r="A702" s="58"/>
      <c r="B702" s="58"/>
    </row>
    <row r="703" spans="1:2" ht="14.4">
      <c r="A703" s="58"/>
      <c r="B703" s="58"/>
    </row>
    <row r="704" spans="1:2" ht="14.4">
      <c r="A704" s="58"/>
      <c r="B704" s="58"/>
    </row>
    <row r="705" spans="1:2" ht="14.4">
      <c r="A705" s="58"/>
      <c r="B705" s="58"/>
    </row>
    <row r="706" spans="1:2" ht="14.4">
      <c r="A706" s="58"/>
      <c r="B706" s="58"/>
    </row>
    <row r="707" spans="1:2" ht="14.4">
      <c r="A707" s="58"/>
      <c r="B707" s="58"/>
    </row>
    <row r="708" spans="1:2" ht="14.4">
      <c r="A708" s="58"/>
      <c r="B708" s="58"/>
    </row>
    <row r="709" spans="1:2" ht="14.4">
      <c r="A709" s="58"/>
      <c r="B709" s="58"/>
    </row>
    <row r="710" spans="1:2" ht="14.4">
      <c r="A710" s="58"/>
      <c r="B710" s="58"/>
    </row>
    <row r="711" spans="1:2" ht="14.4">
      <c r="A711" s="58"/>
      <c r="B711" s="58"/>
    </row>
    <row r="712" spans="1:2" ht="14.4">
      <c r="A712" s="58"/>
      <c r="B712" s="58"/>
    </row>
    <row r="713" spans="1:2" ht="14.4">
      <c r="A713" s="58"/>
      <c r="B713" s="58"/>
    </row>
    <row r="714" spans="1:2" ht="14.4">
      <c r="A714" s="58"/>
      <c r="B714" s="58"/>
    </row>
    <row r="715" spans="1:2" ht="14.4">
      <c r="A715" s="58"/>
      <c r="B715" s="58"/>
    </row>
    <row r="716" spans="1:2" ht="14.4">
      <c r="A716" s="58"/>
      <c r="B716" s="58"/>
    </row>
    <row r="717" spans="1:2" ht="14.4">
      <c r="A717" s="58"/>
      <c r="B717" s="58"/>
    </row>
    <row r="718" spans="1:2" ht="14.4">
      <c r="A718" s="58"/>
      <c r="B718" s="58"/>
    </row>
    <row r="719" spans="1:2" ht="14.4">
      <c r="A719" s="58"/>
      <c r="B719" s="58"/>
    </row>
    <row r="720" spans="1:2" ht="14.4">
      <c r="A720" s="58"/>
      <c r="B720" s="58"/>
    </row>
    <row r="721" spans="1:2" ht="14.4">
      <c r="A721" s="58"/>
      <c r="B721" s="58"/>
    </row>
    <row r="722" spans="1:2" ht="14.4">
      <c r="A722" s="58"/>
      <c r="B722" s="58"/>
    </row>
    <row r="723" spans="1:2" ht="14.4">
      <c r="A723" s="58"/>
      <c r="B723" s="58"/>
    </row>
    <row r="724" spans="1:2" ht="14.4">
      <c r="A724" s="58"/>
      <c r="B724" s="58"/>
    </row>
    <row r="725" spans="1:2" ht="14.4">
      <c r="A725" s="58"/>
      <c r="B725" s="58"/>
    </row>
    <row r="726" spans="1:2" ht="14.4">
      <c r="A726" s="58"/>
      <c r="B726" s="58"/>
    </row>
    <row r="727" spans="1:2" ht="14.4">
      <c r="A727" s="58"/>
      <c r="B727" s="58"/>
    </row>
    <row r="728" spans="1:2" ht="14.4">
      <c r="A728" s="58"/>
      <c r="B728" s="58"/>
    </row>
    <row r="729" spans="1:2" ht="14.4">
      <c r="A729" s="58"/>
      <c r="B729" s="58"/>
    </row>
    <row r="730" spans="1:2" ht="14.4">
      <c r="A730" s="58"/>
      <c r="B730" s="58"/>
    </row>
    <row r="731" spans="1:2" ht="14.4">
      <c r="A731" s="58"/>
      <c r="B731" s="58"/>
    </row>
    <row r="732" spans="1:2" ht="14.4">
      <c r="A732" s="58"/>
      <c r="B732" s="58"/>
    </row>
    <row r="733" spans="1:2" ht="14.4">
      <c r="A733" s="58"/>
      <c r="B733" s="58"/>
    </row>
    <row r="734" spans="1:2" ht="14.4">
      <c r="A734" s="58"/>
      <c r="B734" s="58"/>
    </row>
    <row r="735" spans="1:2" ht="14.4">
      <c r="A735" s="58"/>
      <c r="B735" s="58"/>
    </row>
    <row r="736" spans="1:2" ht="14.4">
      <c r="A736" s="58"/>
      <c r="B736" s="58"/>
    </row>
    <row r="737" spans="1:2" ht="14.4">
      <c r="A737" s="58"/>
      <c r="B737" s="58"/>
    </row>
    <row r="738" spans="1:2" ht="14.4">
      <c r="A738" s="58"/>
      <c r="B738" s="58"/>
    </row>
    <row r="739" spans="1:2" ht="14.4">
      <c r="A739" s="58"/>
      <c r="B739" s="58"/>
    </row>
    <row r="740" spans="1:2" ht="14.4">
      <c r="A740" s="58"/>
      <c r="B740" s="58"/>
    </row>
    <row r="741" spans="1:2" ht="14.4">
      <c r="A741" s="58"/>
      <c r="B741" s="58"/>
    </row>
    <row r="742" spans="1:2" ht="14.4">
      <c r="A742" s="58"/>
      <c r="B742" s="58"/>
    </row>
    <row r="743" spans="1:2" ht="14.4">
      <c r="A743" s="58"/>
      <c r="B743" s="58"/>
    </row>
    <row r="744" spans="1:2" ht="14.4">
      <c r="A744" s="58"/>
      <c r="B744" s="58"/>
    </row>
    <row r="745" spans="1:2" ht="14.4">
      <c r="A745" s="58"/>
      <c r="B745" s="58"/>
    </row>
    <row r="746" spans="1:2" ht="14.4">
      <c r="A746" s="58"/>
      <c r="B746" s="58"/>
    </row>
    <row r="747" spans="1:2" ht="14.4">
      <c r="A747" s="58"/>
      <c r="B747" s="58"/>
    </row>
    <row r="748" spans="1:2" ht="14.4">
      <c r="A748" s="58"/>
      <c r="B748" s="58"/>
    </row>
    <row r="749" spans="1:2" ht="14.4">
      <c r="A749" s="58"/>
      <c r="B749" s="58"/>
    </row>
    <row r="750" spans="1:2" ht="14.4">
      <c r="A750" s="58"/>
      <c r="B750" s="58"/>
    </row>
    <row r="751" spans="1:2" ht="14.4">
      <c r="A751" s="58"/>
      <c r="B751" s="58"/>
    </row>
    <row r="752" spans="1:2" ht="14.4">
      <c r="A752" s="58"/>
      <c r="B752" s="58"/>
    </row>
    <row r="753" spans="1:2" ht="14.4">
      <c r="A753" s="58"/>
      <c r="B753" s="58"/>
    </row>
    <row r="754" spans="1:2" ht="14.4">
      <c r="A754" s="58"/>
      <c r="B754" s="58"/>
    </row>
    <row r="755" spans="1:2" ht="14.4">
      <c r="A755" s="58"/>
      <c r="B755" s="58"/>
    </row>
    <row r="756" spans="1:2" ht="14.4">
      <c r="A756" s="58"/>
      <c r="B756" s="58"/>
    </row>
    <row r="757" spans="1:2" ht="14.4">
      <c r="A757" s="58"/>
      <c r="B757" s="58"/>
    </row>
    <row r="758" spans="1:2" ht="14.4">
      <c r="A758" s="58"/>
      <c r="B758" s="58"/>
    </row>
    <row r="759" spans="1:2" ht="14.4">
      <c r="A759" s="58"/>
      <c r="B759" s="58"/>
    </row>
    <row r="760" spans="1:2" ht="14.4">
      <c r="A760" s="58"/>
      <c r="B760" s="58"/>
    </row>
    <row r="761" spans="1:2" ht="14.4">
      <c r="A761" s="58"/>
      <c r="B761" s="58"/>
    </row>
    <row r="762" spans="1:2" ht="14.4">
      <c r="A762" s="58"/>
      <c r="B762" s="58"/>
    </row>
    <row r="763" spans="1:2" ht="14.4">
      <c r="A763" s="58"/>
      <c r="B763" s="58"/>
    </row>
    <row r="764" spans="1:2" ht="14.4">
      <c r="A764" s="58"/>
      <c r="B764" s="58"/>
    </row>
    <row r="765" spans="1:2" ht="14.4">
      <c r="A765" s="58"/>
      <c r="B765" s="58"/>
    </row>
    <row r="766" spans="1:2" ht="14.4">
      <c r="A766" s="58"/>
      <c r="B766" s="58"/>
    </row>
    <row r="767" spans="1:2" ht="14.4">
      <c r="A767" s="58"/>
      <c r="B767" s="58"/>
    </row>
    <row r="768" spans="1:2" ht="14.4">
      <c r="A768" s="58"/>
      <c r="B768" s="58"/>
    </row>
    <row r="769" spans="1:2" ht="14.4">
      <c r="A769" s="58"/>
      <c r="B769" s="58"/>
    </row>
    <row r="770" spans="1:2" ht="14.4">
      <c r="A770" s="58"/>
      <c r="B770" s="58"/>
    </row>
    <row r="771" spans="1:2" ht="14.4">
      <c r="A771" s="58"/>
      <c r="B771" s="58"/>
    </row>
    <row r="772" spans="1:2" ht="14.4">
      <c r="A772" s="58"/>
      <c r="B772" s="58"/>
    </row>
    <row r="773" spans="1:2" ht="14.4">
      <c r="A773" s="58"/>
      <c r="B773" s="58"/>
    </row>
    <row r="774" spans="1:2" ht="14.4">
      <c r="A774" s="58"/>
      <c r="B774" s="58"/>
    </row>
    <row r="775" spans="1:2" ht="14.4">
      <c r="A775" s="58"/>
      <c r="B775" s="58"/>
    </row>
    <row r="776" spans="1:2" ht="14.4">
      <c r="A776" s="58"/>
      <c r="B776" s="58"/>
    </row>
    <row r="777" spans="1:2" ht="14.4">
      <c r="A777" s="58"/>
      <c r="B777" s="58"/>
    </row>
    <row r="778" spans="1:2" ht="14.4">
      <c r="A778" s="58"/>
      <c r="B778" s="58"/>
    </row>
    <row r="779" spans="1:2" ht="14.4">
      <c r="A779" s="58"/>
      <c r="B779" s="58"/>
    </row>
    <row r="780" spans="1:2" ht="14.4">
      <c r="A780" s="58"/>
      <c r="B780" s="58"/>
    </row>
    <row r="781" spans="1:2" ht="14.4">
      <c r="A781" s="58"/>
      <c r="B781" s="58"/>
    </row>
    <row r="782" spans="1:2" ht="14.4">
      <c r="A782" s="58"/>
      <c r="B782" s="58"/>
    </row>
    <row r="783" spans="1:2" ht="14.4">
      <c r="A783" s="58"/>
      <c r="B783" s="58"/>
    </row>
    <row r="784" spans="1:2" ht="14.4">
      <c r="A784" s="58"/>
      <c r="B784" s="58"/>
    </row>
    <row r="785" spans="1:2" ht="14.4">
      <c r="A785" s="58"/>
      <c r="B785" s="58"/>
    </row>
    <row r="786" spans="1:2" ht="14.4">
      <c r="A786" s="58"/>
      <c r="B786" s="58"/>
    </row>
    <row r="787" spans="1:2" ht="14.4">
      <c r="A787" s="58"/>
      <c r="B787" s="58"/>
    </row>
    <row r="788" spans="1:2" ht="14.4">
      <c r="A788" s="58"/>
      <c r="B788" s="58"/>
    </row>
    <row r="789" spans="1:2" ht="14.4">
      <c r="A789" s="58"/>
      <c r="B789" s="58"/>
    </row>
    <row r="790" spans="1:2" ht="14.4">
      <c r="A790" s="58"/>
      <c r="B790" s="58"/>
    </row>
    <row r="791" spans="1:2" ht="14.4">
      <c r="A791" s="58"/>
      <c r="B791" s="58"/>
    </row>
    <row r="792" spans="1:2" ht="14.4">
      <c r="A792" s="58"/>
      <c r="B792" s="58"/>
    </row>
    <row r="793" spans="1:2" ht="14.4">
      <c r="A793" s="58"/>
      <c r="B793" s="58"/>
    </row>
    <row r="794" spans="1:2" ht="14.4">
      <c r="A794" s="58"/>
      <c r="B794" s="58"/>
    </row>
    <row r="795" spans="1:2" ht="14.4">
      <c r="A795" s="58"/>
      <c r="B795" s="58"/>
    </row>
    <row r="796" spans="1:2" ht="14.4">
      <c r="A796" s="58"/>
      <c r="B796" s="58"/>
    </row>
    <row r="797" spans="1:2" ht="14.4">
      <c r="A797" s="58"/>
      <c r="B797" s="58"/>
    </row>
    <row r="798" spans="1:2" ht="14.4">
      <c r="A798" s="58"/>
      <c r="B798" s="58"/>
    </row>
    <row r="799" spans="1:2" ht="14.4">
      <c r="A799" s="58"/>
      <c r="B799" s="58"/>
    </row>
    <row r="800" spans="1:2" ht="14.4">
      <c r="A800" s="58"/>
      <c r="B800" s="58"/>
    </row>
    <row r="801" spans="1:2" ht="14.4">
      <c r="A801" s="58"/>
      <c r="B801" s="58"/>
    </row>
    <row r="802" spans="1:2" ht="14.4">
      <c r="A802" s="58"/>
      <c r="B802" s="58"/>
    </row>
    <row r="803" spans="1:2" ht="14.4">
      <c r="A803" s="58"/>
      <c r="B803" s="58"/>
    </row>
    <row r="804" spans="1:2" ht="14.4">
      <c r="A804" s="58"/>
      <c r="B804" s="58"/>
    </row>
    <row r="805" spans="1:2" ht="14.4">
      <c r="A805" s="58"/>
      <c r="B805" s="58"/>
    </row>
    <row r="806" spans="1:2" ht="14.4">
      <c r="A806" s="58"/>
      <c r="B806" s="58"/>
    </row>
    <row r="807" spans="1:2" ht="14.4">
      <c r="A807" s="58"/>
      <c r="B807" s="58"/>
    </row>
    <row r="808" spans="1:2" ht="14.4">
      <c r="A808" s="58"/>
      <c r="B808" s="58"/>
    </row>
    <row r="809" spans="1:2" ht="14.4">
      <c r="A809" s="58"/>
      <c r="B809" s="58"/>
    </row>
    <row r="810" spans="1:2" ht="14.4">
      <c r="A810" s="58"/>
      <c r="B810" s="58"/>
    </row>
    <row r="811" spans="1:2" ht="14.4">
      <c r="A811" s="58"/>
      <c r="B811" s="58"/>
    </row>
    <row r="812" spans="1:2" ht="14.4">
      <c r="A812" s="58"/>
      <c r="B812" s="58"/>
    </row>
    <row r="813" spans="1:2" ht="14.4">
      <c r="A813" s="58"/>
      <c r="B813" s="58"/>
    </row>
    <row r="814" spans="1:2" ht="14.4">
      <c r="A814" s="58"/>
      <c r="B814" s="58"/>
    </row>
    <row r="815" spans="1:2" ht="14.4">
      <c r="A815" s="58"/>
      <c r="B815" s="58"/>
    </row>
    <row r="816" spans="1:2" ht="14.4">
      <c r="A816" s="58"/>
      <c r="B816" s="58"/>
    </row>
    <row r="817" spans="1:2" ht="14.4">
      <c r="A817" s="58"/>
      <c r="B817" s="58"/>
    </row>
    <row r="818" spans="1:2" ht="14.4">
      <c r="A818" s="58"/>
      <c r="B818" s="58"/>
    </row>
    <row r="819" spans="1:2" ht="14.4">
      <c r="A819" s="58"/>
      <c r="B819" s="58"/>
    </row>
    <row r="820" spans="1:2" ht="14.4">
      <c r="A820" s="58"/>
      <c r="B820" s="58"/>
    </row>
    <row r="821" spans="1:2" ht="14.4">
      <c r="A821" s="58"/>
      <c r="B821" s="58"/>
    </row>
    <row r="822" spans="1:2" ht="14.4">
      <c r="A822" s="58"/>
      <c r="B822" s="58"/>
    </row>
    <row r="823" spans="1:2" ht="14.4">
      <c r="A823" s="58"/>
      <c r="B823" s="58"/>
    </row>
    <row r="824" spans="1:2" ht="14.4">
      <c r="A824" s="58"/>
      <c r="B824" s="58"/>
    </row>
    <row r="825" spans="1:2" ht="14.4">
      <c r="A825" s="58"/>
      <c r="B825" s="58"/>
    </row>
    <row r="826" spans="1:2" ht="14.4">
      <c r="A826" s="58"/>
      <c r="B826" s="58"/>
    </row>
    <row r="827" spans="1:2" ht="14.4">
      <c r="A827" s="58"/>
      <c r="B827" s="58"/>
    </row>
    <row r="828" spans="1:2" ht="14.4">
      <c r="A828" s="58"/>
      <c r="B828" s="58"/>
    </row>
    <row r="829" spans="1:2" ht="14.4">
      <c r="A829" s="58"/>
      <c r="B829" s="58"/>
    </row>
    <row r="830" spans="1:2" ht="14.4">
      <c r="A830" s="58"/>
      <c r="B830" s="58"/>
    </row>
    <row r="831" spans="1:2" ht="14.4">
      <c r="A831" s="58"/>
      <c r="B831" s="58"/>
    </row>
    <row r="832" spans="1:2" ht="14.4">
      <c r="A832" s="58"/>
      <c r="B832" s="58"/>
    </row>
    <row r="833" spans="1:2" ht="14.4">
      <c r="A833" s="58"/>
      <c r="B833" s="58"/>
    </row>
    <row r="834" spans="1:2" ht="14.4">
      <c r="A834" s="58"/>
      <c r="B834" s="58"/>
    </row>
    <row r="835" spans="1:2" ht="14.4">
      <c r="A835" s="58"/>
      <c r="B835" s="58"/>
    </row>
    <row r="836" spans="1:2" ht="14.4">
      <c r="A836" s="58"/>
      <c r="B836" s="58"/>
    </row>
    <row r="837" spans="1:2" ht="14.4">
      <c r="A837" s="58"/>
      <c r="B837" s="58"/>
    </row>
    <row r="838" spans="1:2" ht="14.4">
      <c r="A838" s="58"/>
      <c r="B838" s="58"/>
    </row>
    <row r="839" spans="1:2" ht="14.4">
      <c r="A839" s="58"/>
      <c r="B839" s="58"/>
    </row>
    <row r="840" spans="1:2" ht="14.4">
      <c r="A840" s="58"/>
      <c r="B840" s="58"/>
    </row>
    <row r="841" spans="1:2" ht="14.4">
      <c r="A841" s="58"/>
      <c r="B841" s="58"/>
    </row>
    <row r="842" spans="1:2" ht="14.4">
      <c r="A842" s="58"/>
      <c r="B842" s="58"/>
    </row>
    <row r="843" spans="1:2" ht="14.4">
      <c r="A843" s="58"/>
      <c r="B843" s="58"/>
    </row>
    <row r="844" spans="1:2" ht="14.4">
      <c r="A844" s="58"/>
      <c r="B844" s="58"/>
    </row>
    <row r="845" spans="1:2" ht="14.4">
      <c r="A845" s="58"/>
      <c r="B845" s="58"/>
    </row>
    <row r="846" spans="1:2" ht="14.4">
      <c r="A846" s="58"/>
      <c r="B846" s="58"/>
    </row>
    <row r="847" spans="1:2" ht="14.4">
      <c r="A847" s="58"/>
      <c r="B847" s="58"/>
    </row>
    <row r="848" spans="1:2" ht="14.4">
      <c r="A848" s="58"/>
      <c r="B848" s="58"/>
    </row>
    <row r="849" spans="1:2" ht="14.4">
      <c r="A849" s="58"/>
      <c r="B849" s="58"/>
    </row>
    <row r="850" spans="1:2" ht="14.4">
      <c r="A850" s="58"/>
      <c r="B850" s="58"/>
    </row>
    <row r="851" spans="1:2" ht="14.4">
      <c r="A851" s="58"/>
      <c r="B851" s="58"/>
    </row>
    <row r="852" spans="1:2" ht="14.4">
      <c r="A852" s="58"/>
      <c r="B852" s="58"/>
    </row>
    <row r="853" spans="1:2" ht="14.4">
      <c r="A853" s="58"/>
      <c r="B853" s="58"/>
    </row>
    <row r="854" spans="1:2" ht="14.4">
      <c r="A854" s="58"/>
      <c r="B854" s="58"/>
    </row>
    <row r="855" spans="1:2" ht="14.4">
      <c r="A855" s="58"/>
      <c r="B855" s="58"/>
    </row>
    <row r="856" spans="1:2" ht="14.4">
      <c r="A856" s="58"/>
      <c r="B856" s="58"/>
    </row>
    <row r="857" spans="1:2" ht="14.4">
      <c r="A857" s="58"/>
      <c r="B857" s="58"/>
    </row>
    <row r="858" spans="1:2" ht="14.4">
      <c r="A858" s="58"/>
      <c r="B858" s="58"/>
    </row>
    <row r="859" spans="1:2" ht="14.4">
      <c r="A859" s="58"/>
      <c r="B859" s="58"/>
    </row>
    <row r="860" spans="1:2" ht="14.4">
      <c r="A860" s="58"/>
      <c r="B860" s="58"/>
    </row>
    <row r="861" spans="1:2" ht="14.4">
      <c r="A861" s="58"/>
      <c r="B861" s="58"/>
    </row>
    <row r="862" spans="1:2" ht="14.4">
      <c r="A862" s="58"/>
      <c r="B862" s="58"/>
    </row>
    <row r="863" spans="1:2" ht="14.4">
      <c r="A863" s="58"/>
      <c r="B863" s="58"/>
    </row>
    <row r="864" spans="1:2" ht="14.4">
      <c r="A864" s="58"/>
      <c r="B864" s="58"/>
    </row>
    <row r="865" spans="1:2" ht="14.4">
      <c r="A865" s="58"/>
      <c r="B865" s="58"/>
    </row>
    <row r="866" spans="1:2" ht="14.4">
      <c r="A866" s="58"/>
      <c r="B866" s="58"/>
    </row>
    <row r="867" spans="1:2" ht="14.4">
      <c r="A867" s="58"/>
      <c r="B867" s="58"/>
    </row>
    <row r="868" spans="1:2" ht="14.4">
      <c r="A868" s="58"/>
      <c r="B868" s="58"/>
    </row>
    <row r="869" spans="1:2" ht="14.4">
      <c r="A869" s="58"/>
      <c r="B869" s="58"/>
    </row>
    <row r="870" spans="1:2" ht="14.4">
      <c r="A870" s="58"/>
      <c r="B870" s="58"/>
    </row>
    <row r="871" spans="1:2" ht="14.4">
      <c r="A871" s="58"/>
      <c r="B871" s="58"/>
    </row>
    <row r="872" spans="1:2" ht="14.4">
      <c r="A872" s="58"/>
      <c r="B872" s="58"/>
    </row>
    <row r="873" spans="1:2" ht="14.4">
      <c r="A873" s="58"/>
      <c r="B873" s="58"/>
    </row>
    <row r="874" spans="1:2" ht="14.4">
      <c r="A874" s="58"/>
      <c r="B874" s="58"/>
    </row>
    <row r="875" spans="1:2" ht="14.4">
      <c r="A875" s="58"/>
      <c r="B875" s="58"/>
    </row>
    <row r="876" spans="1:2" ht="14.4">
      <c r="A876" s="58"/>
      <c r="B876" s="58"/>
    </row>
    <row r="877" spans="1:2" ht="14.4">
      <c r="A877" s="58"/>
      <c r="B877" s="58"/>
    </row>
    <row r="878" spans="1:2" ht="14.4">
      <c r="A878" s="58"/>
      <c r="B878" s="58"/>
    </row>
    <row r="879" spans="1:2" ht="14.4">
      <c r="A879" s="58"/>
      <c r="B879" s="58"/>
    </row>
    <row r="880" spans="1:2" ht="14.4">
      <c r="A880" s="58"/>
      <c r="B880" s="58"/>
    </row>
    <row r="881" spans="1:2" ht="14.4">
      <c r="A881" s="58"/>
      <c r="B881" s="58"/>
    </row>
    <row r="882" spans="1:2" ht="14.4">
      <c r="A882" s="58"/>
      <c r="B882" s="58"/>
    </row>
    <row r="883" spans="1:2" ht="14.4">
      <c r="A883" s="58"/>
      <c r="B883" s="58"/>
    </row>
    <row r="884" spans="1:2" ht="14.4">
      <c r="A884" s="58"/>
      <c r="B884" s="58"/>
    </row>
    <row r="885" spans="1:2" ht="14.4">
      <c r="A885" s="58"/>
      <c r="B885" s="58"/>
    </row>
    <row r="886" spans="1:2" ht="14.4">
      <c r="A886" s="58"/>
      <c r="B886" s="58"/>
    </row>
    <row r="887" spans="1:2" ht="14.4">
      <c r="A887" s="58"/>
      <c r="B887" s="58"/>
    </row>
    <row r="888" spans="1:2" ht="14.4">
      <c r="A888" s="58"/>
      <c r="B888" s="58"/>
    </row>
    <row r="889" spans="1:2" ht="14.4">
      <c r="A889" s="58"/>
      <c r="B889" s="58"/>
    </row>
    <row r="890" spans="1:2" ht="14.4">
      <c r="A890" s="58"/>
      <c r="B890" s="58"/>
    </row>
    <row r="891" spans="1:2" ht="14.4">
      <c r="A891" s="58"/>
      <c r="B891" s="58"/>
    </row>
    <row r="892" spans="1:2" ht="14.4">
      <c r="A892" s="58"/>
      <c r="B892" s="58"/>
    </row>
    <row r="893" spans="1:2" ht="14.4">
      <c r="A893" s="58"/>
      <c r="B893" s="58"/>
    </row>
    <row r="894" spans="1:2" ht="14.4">
      <c r="A894" s="58"/>
      <c r="B894" s="58"/>
    </row>
    <row r="895" spans="1:2" ht="14.4">
      <c r="A895" s="58"/>
      <c r="B895" s="58"/>
    </row>
    <row r="896" spans="1:2" ht="14.4">
      <c r="A896" s="58"/>
      <c r="B896" s="58"/>
    </row>
    <row r="897" spans="1:2" ht="14.4">
      <c r="A897" s="58"/>
      <c r="B897" s="58"/>
    </row>
    <row r="898" spans="1:2" ht="14.4">
      <c r="A898" s="58"/>
      <c r="B898" s="58"/>
    </row>
    <row r="899" spans="1:2" ht="14.4">
      <c r="A899" s="58"/>
      <c r="B899" s="58"/>
    </row>
    <row r="900" spans="1:2" ht="14.4">
      <c r="A900" s="58"/>
      <c r="B900" s="58"/>
    </row>
    <row r="901" spans="1:2" ht="14.4">
      <c r="A901" s="58"/>
      <c r="B901" s="58"/>
    </row>
    <row r="902" spans="1:2" ht="14.4">
      <c r="A902" s="58"/>
      <c r="B902" s="58"/>
    </row>
    <row r="903" spans="1:2" ht="14.4">
      <c r="A903" s="58"/>
      <c r="B903" s="58"/>
    </row>
    <row r="904" spans="1:2" ht="14.4">
      <c r="A904" s="58"/>
      <c r="B904" s="58"/>
    </row>
    <row r="905" spans="1:2" ht="14.4">
      <c r="A905" s="58"/>
      <c r="B905" s="58"/>
    </row>
    <row r="906" spans="1:2" ht="14.4">
      <c r="A906" s="58"/>
      <c r="B906" s="58"/>
    </row>
    <row r="907" spans="1:2" ht="14.4">
      <c r="A907" s="58"/>
      <c r="B907" s="58"/>
    </row>
    <row r="908" spans="1:2" ht="14.4">
      <c r="A908" s="58"/>
      <c r="B908" s="58"/>
    </row>
    <row r="909" spans="1:2" ht="14.4">
      <c r="A909" s="58"/>
      <c r="B909" s="58"/>
    </row>
    <row r="910" spans="1:2" ht="14.4">
      <c r="A910" s="58"/>
      <c r="B910" s="58"/>
    </row>
    <row r="911" spans="1:2" ht="14.4">
      <c r="A911" s="58"/>
      <c r="B911" s="58"/>
    </row>
    <row r="912" spans="1:2" ht="14.4">
      <c r="A912" s="58"/>
      <c r="B912" s="58"/>
    </row>
    <row r="913" spans="1:2" ht="14.4">
      <c r="A913" s="58"/>
      <c r="B913" s="58"/>
    </row>
    <row r="914" spans="1:2" ht="14.4">
      <c r="A914" s="58"/>
      <c r="B914" s="58"/>
    </row>
    <row r="915" spans="1:2" ht="14.4">
      <c r="A915" s="58"/>
      <c r="B915" s="58"/>
    </row>
    <row r="916" spans="1:2" ht="14.4">
      <c r="A916" s="58"/>
      <c r="B916" s="58"/>
    </row>
    <row r="917" spans="1:2" ht="14.4">
      <c r="A917" s="58"/>
      <c r="B917" s="58"/>
    </row>
    <row r="918" spans="1:2" ht="14.4">
      <c r="A918" s="58"/>
      <c r="B918" s="58"/>
    </row>
    <row r="919" spans="1:2" ht="14.4">
      <c r="A919" s="58"/>
      <c r="B919" s="58"/>
    </row>
    <row r="920" spans="1:2" ht="14.4">
      <c r="A920" s="58"/>
      <c r="B920" s="58"/>
    </row>
    <row r="921" spans="1:2" ht="14.4">
      <c r="A921" s="58"/>
      <c r="B921" s="58"/>
    </row>
    <row r="922" spans="1:2" ht="14.4">
      <c r="A922" s="58"/>
      <c r="B922" s="58"/>
    </row>
    <row r="923" spans="1:2" ht="14.4">
      <c r="A923" s="58"/>
      <c r="B923" s="58"/>
    </row>
    <row r="924" spans="1:2" ht="14.4">
      <c r="A924" s="58"/>
      <c r="B924" s="58"/>
    </row>
    <row r="925" spans="1:2" ht="14.4">
      <c r="A925" s="58"/>
      <c r="B925" s="58"/>
    </row>
    <row r="926" spans="1:2" ht="14.4">
      <c r="A926" s="58"/>
      <c r="B926" s="58"/>
    </row>
    <row r="927" spans="1:2" ht="14.4">
      <c r="A927" s="58"/>
      <c r="B927" s="58"/>
    </row>
    <row r="928" spans="1:2" ht="14.4">
      <c r="A928" s="58"/>
      <c r="B928" s="58"/>
    </row>
    <row r="929" spans="1:2" ht="14.4">
      <c r="A929" s="58"/>
      <c r="B929" s="58"/>
    </row>
    <row r="930" spans="1:2" ht="14.4">
      <c r="A930" s="58"/>
      <c r="B930" s="58"/>
    </row>
    <row r="931" spans="1:2" ht="14.4">
      <c r="A931" s="58"/>
      <c r="B931" s="58"/>
    </row>
    <row r="932" spans="1:2" ht="14.4">
      <c r="A932" s="58"/>
      <c r="B932" s="58"/>
    </row>
    <row r="933" spans="1:2" ht="14.4">
      <c r="A933" s="58"/>
      <c r="B933" s="58"/>
    </row>
    <row r="934" spans="1:2" ht="14.4">
      <c r="A934" s="58"/>
      <c r="B934" s="58"/>
    </row>
    <row r="935" spans="1:2" ht="14.4">
      <c r="A935" s="58"/>
      <c r="B935" s="58"/>
    </row>
    <row r="936" spans="1:2" ht="14.4">
      <c r="A936" s="58"/>
      <c r="B936" s="58"/>
    </row>
    <row r="937" spans="1:2" ht="14.4">
      <c r="A937" s="58"/>
      <c r="B937" s="58"/>
    </row>
    <row r="938" spans="1:2" ht="14.4">
      <c r="A938" s="58"/>
      <c r="B938" s="58"/>
    </row>
    <row r="939" spans="1:2" ht="14.4">
      <c r="A939" s="58"/>
      <c r="B939" s="58"/>
    </row>
    <row r="940" spans="1:2" ht="14.4">
      <c r="A940" s="58"/>
      <c r="B940" s="58"/>
    </row>
    <row r="941" spans="1:2" ht="14.4">
      <c r="A941" s="58"/>
      <c r="B941" s="58"/>
    </row>
    <row r="942" spans="1:2" ht="14.4">
      <c r="A942" s="58"/>
      <c r="B942" s="58"/>
    </row>
    <row r="943" spans="1:2" ht="14.4">
      <c r="A943" s="58"/>
      <c r="B943" s="58"/>
    </row>
    <row r="944" spans="1:2" ht="14.4">
      <c r="A944" s="58"/>
      <c r="B944" s="58"/>
    </row>
    <row r="945" spans="1:2" ht="14.4">
      <c r="A945" s="58"/>
      <c r="B945" s="58"/>
    </row>
    <row r="946" spans="1:2" ht="14.4">
      <c r="A946" s="58"/>
      <c r="B946" s="58"/>
    </row>
    <row r="947" spans="1:2" ht="14.4">
      <c r="A947" s="58"/>
      <c r="B947" s="58"/>
    </row>
    <row r="948" spans="1:2" ht="14.4">
      <c r="A948" s="58"/>
      <c r="B948" s="58"/>
    </row>
    <row r="949" spans="1:2" ht="14.4">
      <c r="A949" s="58"/>
      <c r="B949" s="58"/>
    </row>
    <row r="950" spans="1:2" ht="14.4">
      <c r="A950" s="58"/>
      <c r="B950" s="58"/>
    </row>
    <row r="951" spans="1:2" ht="14.4">
      <c r="A951" s="58"/>
      <c r="B951" s="58"/>
    </row>
    <row r="952" spans="1:2" ht="14.4">
      <c r="A952" s="58"/>
      <c r="B952" s="58"/>
    </row>
    <row r="953" spans="1:2" ht="14.4">
      <c r="A953" s="58"/>
      <c r="B953" s="58"/>
    </row>
    <row r="954" spans="1:2" ht="14.4">
      <c r="A954" s="58"/>
      <c r="B954" s="58"/>
    </row>
    <row r="955" spans="1:2" ht="14.4">
      <c r="A955" s="58"/>
      <c r="B955" s="58"/>
    </row>
    <row r="956" spans="1:2" ht="14.4">
      <c r="A956" s="58"/>
      <c r="B956" s="58"/>
    </row>
    <row r="957" spans="1:2" ht="14.4">
      <c r="A957" s="58"/>
      <c r="B957" s="58"/>
    </row>
    <row r="958" spans="1:2" ht="14.4">
      <c r="A958" s="58"/>
      <c r="B958" s="58"/>
    </row>
    <row r="959" spans="1:2" ht="14.4">
      <c r="A959" s="58"/>
      <c r="B959" s="58"/>
    </row>
    <row r="960" spans="1:2" ht="14.4">
      <c r="A960" s="58"/>
      <c r="B960" s="58"/>
    </row>
    <row r="961" spans="1:2" ht="14.4">
      <c r="A961" s="58"/>
      <c r="B961" s="58"/>
    </row>
    <row r="962" spans="1:2" ht="14.4">
      <c r="A962" s="58"/>
      <c r="B962" s="58"/>
    </row>
    <row r="963" spans="1:2" ht="14.4">
      <c r="A963" s="58"/>
      <c r="B963" s="58"/>
    </row>
    <row r="964" spans="1:2" ht="14.4">
      <c r="A964" s="58"/>
      <c r="B964" s="58"/>
    </row>
    <row r="965" spans="1:2" ht="14.4">
      <c r="A965" s="58"/>
      <c r="B965" s="58"/>
    </row>
    <row r="966" spans="1:2" ht="14.4">
      <c r="A966" s="58"/>
      <c r="B966" s="58"/>
    </row>
    <row r="967" spans="1:2" ht="14.4">
      <c r="A967" s="58"/>
      <c r="B967" s="58"/>
    </row>
    <row r="968" spans="1:2" ht="14.4">
      <c r="A968" s="58"/>
      <c r="B968" s="58"/>
    </row>
    <row r="969" spans="1:2" ht="14.4">
      <c r="A969" s="58"/>
      <c r="B969" s="58"/>
    </row>
    <row r="970" spans="1:2" ht="14.4">
      <c r="A970" s="58"/>
      <c r="B970" s="58"/>
    </row>
    <row r="971" spans="1:2" ht="14.4">
      <c r="A971" s="58"/>
      <c r="B971" s="58"/>
    </row>
    <row r="972" spans="1:2" ht="14.4">
      <c r="A972" s="58"/>
      <c r="B972" s="58"/>
    </row>
    <row r="973" spans="1:2" ht="14.4">
      <c r="A973" s="58"/>
      <c r="B973" s="58"/>
    </row>
    <row r="974" spans="1:2" ht="14.4">
      <c r="A974" s="58"/>
      <c r="B974" s="58"/>
    </row>
    <row r="975" spans="1:2" ht="14.4">
      <c r="A975" s="58"/>
      <c r="B975" s="58"/>
    </row>
    <row r="976" spans="1:2" ht="14.4">
      <c r="A976" s="58"/>
      <c r="B976" s="58"/>
    </row>
    <row r="977" spans="1:2" ht="14.4">
      <c r="A977" s="58"/>
      <c r="B977" s="58"/>
    </row>
    <row r="978" spans="1:2" ht="14.4">
      <c r="A978" s="58"/>
      <c r="B978" s="58"/>
    </row>
    <row r="979" spans="1:2" ht="14.4">
      <c r="A979" s="58"/>
      <c r="B979" s="58"/>
    </row>
    <row r="980" spans="1:2" ht="14.4">
      <c r="A980" s="58"/>
      <c r="B980" s="58"/>
    </row>
    <row r="981" spans="1:2" ht="14.4">
      <c r="A981" s="58"/>
      <c r="B981" s="58"/>
    </row>
    <row r="982" spans="1:2" ht="14.4">
      <c r="A982" s="58"/>
      <c r="B982" s="58"/>
    </row>
    <row r="983" spans="1:2" ht="14.4">
      <c r="A983" s="58"/>
      <c r="B983" s="58"/>
    </row>
    <row r="984" spans="1:2" ht="14.4">
      <c r="A984" s="58"/>
      <c r="B984" s="58"/>
    </row>
    <row r="985" spans="1:2" ht="14.4">
      <c r="A985" s="58"/>
      <c r="B985" s="58"/>
    </row>
    <row r="986" spans="1:2" ht="14.4">
      <c r="A986" s="58"/>
      <c r="B986" s="58"/>
    </row>
    <row r="987" spans="1:2" ht="14.4">
      <c r="A987" s="58"/>
      <c r="B987" s="58"/>
    </row>
    <row r="988" spans="1:2" ht="14.4">
      <c r="A988" s="58"/>
      <c r="B988" s="58"/>
    </row>
    <row r="989" spans="1:2" ht="14.4">
      <c r="A989" s="58"/>
      <c r="B989" s="58"/>
    </row>
    <row r="990" spans="1:2" ht="14.4">
      <c r="A990" s="58"/>
      <c r="B990" s="58"/>
    </row>
    <row r="991" spans="1:2" ht="14.4">
      <c r="A991" s="58"/>
      <c r="B991" s="58"/>
    </row>
    <row r="992" spans="1:2" ht="14.4">
      <c r="A992" s="58"/>
      <c r="B992" s="58"/>
    </row>
    <row r="993" spans="1:2" ht="14.4">
      <c r="A993" s="58"/>
      <c r="B993" s="58"/>
    </row>
    <row r="994" spans="1:2" ht="14.4">
      <c r="A994" s="58"/>
      <c r="B994" s="58"/>
    </row>
    <row r="995" spans="1:2" ht="14.4">
      <c r="A995" s="58"/>
      <c r="B995" s="58"/>
    </row>
    <row r="996" spans="1:2" ht="14.4">
      <c r="A996" s="58"/>
      <c r="B996" s="58"/>
    </row>
    <row r="997" spans="1:2" ht="14.4">
      <c r="A997" s="58"/>
      <c r="B997" s="58"/>
    </row>
    <row r="998" spans="1:2" ht="14.4">
      <c r="A998" s="58"/>
      <c r="B998" s="58"/>
    </row>
    <row r="999" spans="1:2" ht="14.4">
      <c r="A999" s="58"/>
      <c r="B999" s="58"/>
    </row>
    <row r="1000" spans="1:2" ht="14.4">
      <c r="A1000" s="58"/>
      <c r="B1000" s="58"/>
    </row>
  </sheetData>
  <hyperlinks>
    <hyperlink ref="A3" r:id="rId1" display="https://archive.org/details/Blackout2003TorontoRadioRecordings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>
  <dimension ref="A1:AA34"/>
  <sheetViews>
    <sheetView topLeftCell="A2" workbookViewId="0">
      <selection activeCell="C5" sqref="C5"/>
    </sheetView>
  </sheetViews>
  <sheetFormatPr defaultColWidth="8.83984375" defaultRowHeight="14.4"/>
  <cols>
    <col min="1" max="1" width="60" customWidth="1"/>
    <col min="7" max="7" width="9" customWidth="1"/>
  </cols>
  <sheetData>
    <row r="1" spans="1:27">
      <c r="A1" t="s">
        <v>0</v>
      </c>
    </row>
    <row r="2" spans="1:27">
      <c r="A2" s="137" t="s">
        <v>376</v>
      </c>
    </row>
    <row r="3" spans="1:27">
      <c r="A3" s="2" t="s">
        <v>377</v>
      </c>
    </row>
    <row r="4" spans="1:27" s="3" customFormat="1">
      <c r="A4" s="3" t="s">
        <v>3</v>
      </c>
      <c r="B4" s="4">
        <v>0</v>
      </c>
      <c r="C4" s="4">
        <v>1.1805555555555555E-2</v>
      </c>
      <c r="D4" s="4">
        <v>3.888888888888889E-2</v>
      </c>
      <c r="E4" s="4">
        <v>5.0694444444444452E-2</v>
      </c>
      <c r="F4" s="4">
        <v>7.6388888888888895E-2</v>
      </c>
      <c r="G4" s="4">
        <v>0.125</v>
      </c>
      <c r="H4" s="4">
        <v>0.14166666666666666</v>
      </c>
      <c r="I4" s="4">
        <v>0.14791666666666667</v>
      </c>
      <c r="J4" s="4">
        <v>0.15972222222222224</v>
      </c>
      <c r="K4" s="4">
        <v>0.22083333333333333</v>
      </c>
      <c r="L4" s="4">
        <v>0.23958333333333334</v>
      </c>
      <c r="M4" s="4">
        <v>0.2722222222222222</v>
      </c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378</v>
      </c>
      <c r="D5" t="s">
        <v>263</v>
      </c>
      <c r="E5" t="s">
        <v>345</v>
      </c>
      <c r="F5" t="s">
        <v>379</v>
      </c>
      <c r="G5" t="s">
        <v>380</v>
      </c>
      <c r="H5" t="s">
        <v>381</v>
      </c>
      <c r="I5" t="s">
        <v>382</v>
      </c>
      <c r="J5" t="s">
        <v>383</v>
      </c>
      <c r="K5" t="s">
        <v>59</v>
      </c>
      <c r="L5" t="s">
        <v>384</v>
      </c>
      <c r="M5" t="s">
        <v>383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>
        <v>2</v>
      </c>
      <c r="G6" s="9">
        <v>2</v>
      </c>
      <c r="H6" s="9">
        <v>2</v>
      </c>
      <c r="I6" s="9">
        <v>2</v>
      </c>
      <c r="J6" s="9">
        <v>2</v>
      </c>
      <c r="K6" s="9">
        <v>2</v>
      </c>
      <c r="L6" s="9">
        <v>2</v>
      </c>
      <c r="M6" s="9"/>
      <c r="N6" s="9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>
        <v>2</v>
      </c>
      <c r="N7" s="12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>
        <v>2</v>
      </c>
      <c r="L12" s="17">
        <v>2</v>
      </c>
      <c r="M12" s="17">
        <v>2</v>
      </c>
      <c r="N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2</v>
      </c>
      <c r="D14" s="12">
        <v>2</v>
      </c>
      <c r="E14" s="12">
        <v>2</v>
      </c>
      <c r="F14" s="12">
        <v>2</v>
      </c>
      <c r="G14" s="12"/>
      <c r="H14" s="12">
        <v>2</v>
      </c>
      <c r="I14" s="12">
        <v>2</v>
      </c>
      <c r="J14" s="12"/>
      <c r="K14" s="12">
        <v>2</v>
      </c>
      <c r="L14" s="12"/>
      <c r="M14" s="12"/>
      <c r="N14" s="12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9">
        <v>2</v>
      </c>
      <c r="N17" s="9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>
        <v>2</v>
      </c>
      <c r="E18" s="12">
        <v>2</v>
      </c>
      <c r="F18" s="12">
        <v>2</v>
      </c>
      <c r="G18" s="12">
        <v>2</v>
      </c>
      <c r="H18" s="12"/>
      <c r="I18" s="12">
        <v>2</v>
      </c>
      <c r="J18" s="12">
        <v>2</v>
      </c>
      <c r="K18" s="12">
        <v>2</v>
      </c>
      <c r="L18" s="12">
        <v>2</v>
      </c>
      <c r="M18" s="12">
        <v>2</v>
      </c>
      <c r="N18" s="12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/>
      <c r="E19" s="9"/>
      <c r="F19" s="9">
        <v>2</v>
      </c>
      <c r="G19" s="9">
        <v>1</v>
      </c>
      <c r="H19" s="9"/>
      <c r="I19" s="9"/>
      <c r="J19" s="9"/>
      <c r="K19" s="9">
        <v>2</v>
      </c>
      <c r="L19" s="9">
        <v>1</v>
      </c>
      <c r="M19" s="9"/>
      <c r="N19" s="9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>
        <v>2</v>
      </c>
      <c r="E20" s="12">
        <v>2</v>
      </c>
      <c r="F20" s="12">
        <v>2</v>
      </c>
      <c r="G20" s="12"/>
      <c r="H20" s="12">
        <v>2</v>
      </c>
      <c r="I20" s="12">
        <v>2</v>
      </c>
      <c r="J20" s="12">
        <v>2</v>
      </c>
      <c r="K20" s="12"/>
      <c r="L20" s="12"/>
      <c r="M20" s="12">
        <v>2</v>
      </c>
      <c r="N20" s="12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>
        <v>2</v>
      </c>
      <c r="G21" s="9">
        <v>2</v>
      </c>
      <c r="H21" s="9">
        <v>2</v>
      </c>
      <c r="I21" s="9">
        <v>2</v>
      </c>
      <c r="J21" s="9">
        <v>2</v>
      </c>
      <c r="K21" s="9"/>
      <c r="L21" s="9">
        <v>2</v>
      </c>
      <c r="M21" s="9">
        <v>2</v>
      </c>
      <c r="N21" s="9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176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K11" sqref="K11"/>
    </sheetView>
  </sheetViews>
  <sheetFormatPr defaultRowHeight="14.4"/>
  <cols>
    <col min="1" max="1" width="61.734375" style="30" customWidth="1"/>
    <col min="2" max="6" width="9.1015625" style="30" customWidth="1"/>
    <col min="7" max="7" width="9.26171875" style="30" customWidth="1"/>
    <col min="8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138" t="s">
        <v>376</v>
      </c>
    </row>
    <row r="3" spans="1:27">
      <c r="A3" s="32" t="s">
        <v>377</v>
      </c>
    </row>
    <row r="4" spans="1:27" s="33" customFormat="1">
      <c r="A4" s="33" t="s">
        <v>3</v>
      </c>
      <c r="B4" s="34">
        <v>0</v>
      </c>
      <c r="C4" s="34">
        <v>1.1805555555555557E-2</v>
      </c>
      <c r="D4" s="34">
        <v>3.888888888888889E-2</v>
      </c>
      <c r="E4" s="34">
        <v>5.0694444444444445E-2</v>
      </c>
      <c r="F4" s="34">
        <v>7.6388888888888895E-2</v>
      </c>
      <c r="G4" s="34">
        <v>0.125</v>
      </c>
      <c r="H4" s="34">
        <v>0.14166666666666666</v>
      </c>
      <c r="I4" s="34">
        <v>0.14791666666666667</v>
      </c>
      <c r="J4" s="34">
        <v>0.15972222222222221</v>
      </c>
      <c r="K4" s="34">
        <v>0.22083333333333335</v>
      </c>
      <c r="L4" s="34">
        <v>0.23958333333333334</v>
      </c>
      <c r="M4" s="34">
        <v>0.2722222222222222</v>
      </c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378</v>
      </c>
      <c r="D5" s="29" t="s">
        <v>263</v>
      </c>
      <c r="E5" s="29" t="s">
        <v>345</v>
      </c>
      <c r="F5" s="29" t="s">
        <v>379</v>
      </c>
      <c r="G5" s="29" t="s">
        <v>380</v>
      </c>
      <c r="H5" s="29" t="s">
        <v>381</v>
      </c>
      <c r="I5" s="29" t="s">
        <v>382</v>
      </c>
      <c r="J5" s="29" t="s">
        <v>383</v>
      </c>
      <c r="K5" s="29" t="s">
        <v>59</v>
      </c>
      <c r="L5" s="29" t="s">
        <v>384</v>
      </c>
      <c r="M5" s="29" t="s">
        <v>383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>
        <v>2</v>
      </c>
      <c r="F6" s="88">
        <v>2</v>
      </c>
      <c r="G6" s="88"/>
      <c r="H6" s="88">
        <v>1</v>
      </c>
      <c r="I6" s="88"/>
      <c r="J6" s="88">
        <v>1</v>
      </c>
      <c r="K6" s="88">
        <v>1</v>
      </c>
      <c r="L6" s="88">
        <v>2</v>
      </c>
      <c r="M6" s="88"/>
      <c r="N6" s="88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52">
        <v>1</v>
      </c>
      <c r="J7" s="52"/>
      <c r="K7" s="52"/>
      <c r="L7" s="52"/>
      <c r="M7" s="52"/>
      <c r="N7" s="52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/>
      <c r="G12" s="53"/>
      <c r="H12" s="53"/>
      <c r="I12" s="53"/>
      <c r="J12" s="53"/>
      <c r="K12" s="53"/>
      <c r="L12" s="53"/>
      <c r="M12" s="53"/>
      <c r="N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/>
      <c r="H17" s="88"/>
      <c r="I17" s="88">
        <v>2</v>
      </c>
      <c r="J17" s="88">
        <v>2</v>
      </c>
      <c r="K17" s="88">
        <v>2</v>
      </c>
      <c r="L17" s="88">
        <v>2</v>
      </c>
      <c r="M17" s="88">
        <v>2</v>
      </c>
      <c r="N17" s="88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2</v>
      </c>
      <c r="E18" s="52">
        <v>2</v>
      </c>
      <c r="F18" s="52">
        <v>2</v>
      </c>
      <c r="G18" s="52">
        <v>2</v>
      </c>
      <c r="H18" s="52"/>
      <c r="I18" s="52"/>
      <c r="J18" s="52">
        <v>2</v>
      </c>
      <c r="K18" s="52">
        <v>2</v>
      </c>
      <c r="L18" s="52">
        <v>2</v>
      </c>
      <c r="M18" s="52">
        <v>2</v>
      </c>
      <c r="N18" s="52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2</v>
      </c>
      <c r="E20" s="52">
        <v>2</v>
      </c>
      <c r="F20" s="52">
        <v>2</v>
      </c>
      <c r="G20" s="52"/>
      <c r="H20" s="52"/>
      <c r="I20" s="52"/>
      <c r="J20" s="52"/>
      <c r="K20" s="52">
        <v>2</v>
      </c>
      <c r="L20" s="52">
        <v>1</v>
      </c>
      <c r="M20" s="52">
        <v>1</v>
      </c>
      <c r="N20" s="52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>
        <v>2</v>
      </c>
      <c r="E21" s="88">
        <v>2</v>
      </c>
      <c r="F21" s="88">
        <v>2</v>
      </c>
      <c r="G21" s="88">
        <v>2</v>
      </c>
      <c r="H21" s="88">
        <v>2</v>
      </c>
      <c r="I21" s="88">
        <v>2</v>
      </c>
      <c r="J21" s="88">
        <v>2</v>
      </c>
      <c r="K21" s="88">
        <v>1</v>
      </c>
      <c r="L21" s="88"/>
      <c r="M21" s="88">
        <v>2</v>
      </c>
      <c r="N21" s="88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dimension ref="A1:Z34"/>
  <sheetViews>
    <sheetView workbookViewId="0">
      <selection activeCell="C6" sqref="C6"/>
    </sheetView>
  </sheetViews>
  <sheetFormatPr defaultColWidth="15.1015625" defaultRowHeight="15" customHeight="1"/>
  <cols>
    <col min="1" max="1" width="52.47265625" style="59" customWidth="1"/>
    <col min="2" max="2" width="7.734375" style="59" customWidth="1"/>
    <col min="3" max="3" width="18" style="59" customWidth="1"/>
    <col min="4" max="6" width="7.734375" style="59" customWidth="1"/>
    <col min="7" max="7" width="7.89453125" style="59" customWidth="1"/>
    <col min="8" max="26" width="7.734375" style="59" customWidth="1"/>
    <col min="27" max="16384" width="15.1015625" style="59"/>
  </cols>
  <sheetData>
    <row r="1" spans="1:26" ht="14.4">
      <c r="A1" s="58" t="s">
        <v>0</v>
      </c>
      <c r="G1" s="58"/>
    </row>
    <row r="2" spans="1:26" ht="14.4">
      <c r="A2" s="60" t="s">
        <v>376</v>
      </c>
      <c r="G2" s="58"/>
    </row>
    <row r="3" spans="1:26" ht="14.4">
      <c r="A3" s="61" t="str">
        <f>HYPERLINK("https://archive.org/details/HurricaneIreneDelawaresPerspective","https://archive.org/details/HurricaneIreneDelawaresPerspective")</f>
        <v>https://archive.org/details/HurricaneIreneDelawaresPerspective</v>
      </c>
      <c r="G3" s="58"/>
    </row>
    <row r="4" spans="1:26" ht="14.4">
      <c r="A4" s="62" t="s">
        <v>3</v>
      </c>
      <c r="B4" s="63">
        <v>0</v>
      </c>
      <c r="C4" s="63">
        <v>1.1805555555555555E-2</v>
      </c>
      <c r="D4" s="63">
        <v>3.888888888888889E-2</v>
      </c>
      <c r="E4" s="63">
        <v>5.0694444444444452E-2</v>
      </c>
      <c r="F4" s="63">
        <v>7.6388888888888895E-2</v>
      </c>
      <c r="G4" s="63">
        <v>0.125</v>
      </c>
      <c r="H4" s="63">
        <v>0.14166666666666666</v>
      </c>
      <c r="I4" s="63">
        <v>0.14791666666666667</v>
      </c>
      <c r="J4" s="63">
        <v>0.15972222222222224</v>
      </c>
      <c r="K4" s="63">
        <v>0.22083333333333333</v>
      </c>
      <c r="L4" s="63">
        <v>0.23958333333333334</v>
      </c>
      <c r="M4" s="63">
        <v>0.2722222222222222</v>
      </c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9" t="s">
        <v>378</v>
      </c>
      <c r="D5" s="58" t="s">
        <v>263</v>
      </c>
      <c r="E5" s="58" t="s">
        <v>345</v>
      </c>
      <c r="F5" s="58" t="s">
        <v>379</v>
      </c>
      <c r="G5" s="58" t="s">
        <v>380</v>
      </c>
      <c r="H5" s="58" t="s">
        <v>381</v>
      </c>
      <c r="I5" s="58" t="s">
        <v>382</v>
      </c>
      <c r="J5" s="58" t="s">
        <v>383</v>
      </c>
      <c r="K5" s="58" t="s">
        <v>59</v>
      </c>
      <c r="L5" s="58" t="s">
        <v>384</v>
      </c>
      <c r="M5" s="58" t="s">
        <v>383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8">
        <v>2</v>
      </c>
      <c r="G6" s="68">
        <v>2</v>
      </c>
      <c r="H6" s="68">
        <v>2</v>
      </c>
      <c r="I6" s="68">
        <v>2</v>
      </c>
      <c r="J6" s="68">
        <v>2</v>
      </c>
      <c r="K6" s="68">
        <v>2</v>
      </c>
      <c r="L6" s="68">
        <v>2</v>
      </c>
      <c r="M6" s="68">
        <v>2</v>
      </c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9">
        <v>2</v>
      </c>
      <c r="L12" s="59">
        <v>2</v>
      </c>
      <c r="M12" s="59">
        <v>2</v>
      </c>
      <c r="N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1">
        <v>2</v>
      </c>
      <c r="D14" s="70"/>
      <c r="E14" s="71">
        <v>2</v>
      </c>
      <c r="F14" s="70"/>
      <c r="G14" s="71">
        <v>2</v>
      </c>
      <c r="H14" s="70"/>
      <c r="I14" s="70"/>
      <c r="J14" s="70"/>
      <c r="K14" s="70"/>
      <c r="L14" s="70"/>
      <c r="M14" s="70"/>
      <c r="N14" s="70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6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>
        <v>2</v>
      </c>
      <c r="L17" s="68">
        <v>2</v>
      </c>
      <c r="M17" s="68">
        <v>2</v>
      </c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/>
      <c r="D18" s="71">
        <v>2</v>
      </c>
      <c r="E18" s="71">
        <v>2</v>
      </c>
      <c r="F18" s="71">
        <v>2</v>
      </c>
      <c r="G18" s="71">
        <v>2</v>
      </c>
      <c r="H18" s="71">
        <v>1</v>
      </c>
      <c r="I18" s="71">
        <v>2</v>
      </c>
      <c r="J18" s="71">
        <v>2</v>
      </c>
      <c r="K18" s="71">
        <v>2</v>
      </c>
      <c r="L18" s="71">
        <v>2</v>
      </c>
      <c r="M18" s="71">
        <v>2</v>
      </c>
      <c r="N18" s="70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/>
      <c r="D19" s="67"/>
      <c r="E19" s="67"/>
      <c r="F19" s="67"/>
      <c r="G19" s="67"/>
      <c r="H19" s="67"/>
      <c r="I19" s="67"/>
      <c r="J19" s="67"/>
      <c r="K19" s="68">
        <v>2</v>
      </c>
      <c r="L19" s="67"/>
      <c r="M19" s="67"/>
      <c r="N19" s="67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1">
        <v>2</v>
      </c>
      <c r="E20" s="71">
        <v>2</v>
      </c>
      <c r="F20" s="71">
        <v>2</v>
      </c>
      <c r="G20" s="71">
        <v>2</v>
      </c>
      <c r="H20" s="71">
        <v>2</v>
      </c>
      <c r="I20" s="71">
        <v>2</v>
      </c>
      <c r="J20" s="71">
        <v>2</v>
      </c>
      <c r="K20" s="71">
        <v>2</v>
      </c>
      <c r="L20" s="71">
        <v>2</v>
      </c>
      <c r="M20" s="71">
        <v>2</v>
      </c>
      <c r="N20" s="70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8">
        <v>2</v>
      </c>
      <c r="K21" s="68">
        <v>2</v>
      </c>
      <c r="L21" s="68">
        <v>2</v>
      </c>
      <c r="M21" s="68">
        <v>2</v>
      </c>
      <c r="N21" s="67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1"/>
      <c r="J22" s="70"/>
      <c r="K22" s="70"/>
      <c r="L22" s="70"/>
      <c r="M22" s="70"/>
      <c r="N22" s="70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G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G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HurricaneIreneDelawaresPerspective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I13" sqref="I1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37" t="s">
        <v>385</v>
      </c>
    </row>
    <row r="3" spans="1:27">
      <c r="A3" s="2" t="s">
        <v>377</v>
      </c>
    </row>
    <row r="4" spans="1:27" s="3" customFormat="1">
      <c r="A4" s="3" t="s">
        <v>3</v>
      </c>
      <c r="B4" s="4">
        <v>0</v>
      </c>
      <c r="C4" s="4">
        <v>4.1666666666666666E-3</v>
      </c>
      <c r="D4" s="86">
        <v>1.6666666666666666E-2</v>
      </c>
      <c r="E4" s="4">
        <v>3.4722222222222224E-2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263</v>
      </c>
      <c r="D5" t="s">
        <v>368</v>
      </c>
      <c r="E5" t="s">
        <v>324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1</v>
      </c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>
        <v>2</v>
      </c>
      <c r="E18" s="12"/>
      <c r="F18" s="12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>
        <v>2</v>
      </c>
      <c r="E19" s="9"/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/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138" t="s">
        <v>385</v>
      </c>
    </row>
    <row r="3" spans="1:27">
      <c r="A3" s="32" t="s">
        <v>377</v>
      </c>
    </row>
    <row r="4" spans="1:27" s="33" customFormat="1">
      <c r="A4" s="33" t="s">
        <v>3</v>
      </c>
      <c r="B4" s="34">
        <v>0</v>
      </c>
      <c r="C4" s="34">
        <v>4.1666666666666666E-3</v>
      </c>
      <c r="D4" s="87">
        <v>1.6666666666666666E-2</v>
      </c>
      <c r="E4" s="34">
        <v>3.4722222222222224E-2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263</v>
      </c>
      <c r="D5" s="29" t="s">
        <v>368</v>
      </c>
      <c r="E5" s="29" t="s">
        <v>324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/>
      <c r="E12" s="53">
        <v>1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>
        <v>2</v>
      </c>
      <c r="E18" s="52">
        <v>1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>
        <v>1</v>
      </c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>
        <v>2</v>
      </c>
      <c r="D20" s="52">
        <v>1</v>
      </c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>
        <v>2</v>
      </c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D34"/>
  <sheetViews>
    <sheetView workbookViewId="0"/>
  </sheetViews>
  <sheetFormatPr defaultColWidth="15.1015625" defaultRowHeight="15" customHeight="1"/>
  <cols>
    <col min="1" max="1" width="52.47265625" style="59" customWidth="1"/>
    <col min="2" max="14" width="7.734375" style="59" customWidth="1"/>
    <col min="15" max="15" width="6.89453125" style="59" customWidth="1"/>
    <col min="16" max="30" width="7.734375" style="59" customWidth="1"/>
    <col min="31" max="16384" width="15.1015625" style="59"/>
  </cols>
  <sheetData>
    <row r="1" spans="1:30" ht="14.4">
      <c r="A1" s="58" t="s">
        <v>0</v>
      </c>
      <c r="O1" s="58"/>
    </row>
    <row r="2" spans="1:30" ht="14.4">
      <c r="A2" s="60" t="s">
        <v>1</v>
      </c>
      <c r="O2" s="58"/>
    </row>
    <row r="3" spans="1:30" ht="14.4">
      <c r="A3" s="61" t="str">
        <f>HYPERLINK("https://archive.org/details/ChevLocalNewsAugust7","https://archive.org/details/ChevLocalNewsAugust7")</f>
        <v>https://archive.org/details/ChevLocalNewsAugust7</v>
      </c>
      <c r="O3" s="58"/>
    </row>
    <row r="4" spans="1:30" ht="14.4">
      <c r="A4" s="62" t="s">
        <v>3</v>
      </c>
      <c r="B4" s="63">
        <v>0</v>
      </c>
      <c r="C4" s="63">
        <v>4.8611111111111112E-3</v>
      </c>
      <c r="D4" s="63">
        <v>5.347222222222222E-2</v>
      </c>
      <c r="E4" s="63">
        <v>0.1013888888888889</v>
      </c>
      <c r="F4" s="63">
        <v>0.1388888888888889</v>
      </c>
      <c r="G4" s="63">
        <v>0.18333333333333335</v>
      </c>
      <c r="H4" s="63">
        <v>0.22916666666666666</v>
      </c>
      <c r="I4" s="63">
        <v>0.24722222222222223</v>
      </c>
      <c r="J4" s="63">
        <v>0.27291666666666664</v>
      </c>
      <c r="K4" s="63">
        <v>0.29375000000000001</v>
      </c>
      <c r="L4" s="63">
        <v>0.32083333333333336</v>
      </c>
      <c r="M4" s="63">
        <v>0.3298611111111111</v>
      </c>
      <c r="N4" s="63">
        <v>0.34652777777777777</v>
      </c>
      <c r="O4" s="63">
        <v>0.3576388888888889</v>
      </c>
      <c r="P4" s="63">
        <v>0.37986111111111115</v>
      </c>
      <c r="Q4" s="63">
        <v>0.38819444444444445</v>
      </c>
      <c r="R4" s="63">
        <v>0.3979166666666667</v>
      </c>
      <c r="S4" s="63">
        <v>0.4069444444444445</v>
      </c>
      <c r="T4" s="63"/>
      <c r="U4" s="63"/>
      <c r="V4" s="63"/>
      <c r="W4" s="64"/>
      <c r="X4" s="64"/>
      <c r="Y4" s="64"/>
      <c r="Z4" s="64"/>
      <c r="AA4" s="64"/>
      <c r="AB4" s="64"/>
      <c r="AC4" s="64"/>
      <c r="AD4" s="64"/>
    </row>
    <row r="5" spans="1:30" ht="14.4">
      <c r="A5" s="58"/>
      <c r="B5" s="58" t="s">
        <v>4</v>
      </c>
      <c r="C5" s="58" t="s">
        <v>62</v>
      </c>
      <c r="D5" s="58" t="s">
        <v>112</v>
      </c>
      <c r="E5" s="58" t="s">
        <v>113</v>
      </c>
      <c r="F5" s="58" t="s">
        <v>114</v>
      </c>
      <c r="G5" s="58" t="s">
        <v>115</v>
      </c>
      <c r="H5" s="58" t="s">
        <v>78</v>
      </c>
      <c r="I5" s="58" t="s">
        <v>116</v>
      </c>
      <c r="J5" s="58" t="s">
        <v>117</v>
      </c>
      <c r="K5" s="58" t="s">
        <v>78</v>
      </c>
      <c r="L5" s="58" t="s">
        <v>16</v>
      </c>
      <c r="M5" s="58" t="s">
        <v>16</v>
      </c>
      <c r="N5" s="58" t="s">
        <v>118</v>
      </c>
      <c r="O5" s="58" t="s">
        <v>119</v>
      </c>
      <c r="P5" s="58" t="s">
        <v>52</v>
      </c>
      <c r="Q5" s="58" t="s">
        <v>96</v>
      </c>
      <c r="R5" s="58" t="s">
        <v>97</v>
      </c>
      <c r="S5" s="58" t="s">
        <v>98</v>
      </c>
      <c r="W5" s="65"/>
      <c r="X5" s="65"/>
      <c r="Y5" s="65"/>
      <c r="Z5" s="65"/>
      <c r="AA5" s="65"/>
      <c r="AB5" s="65"/>
      <c r="AD5" s="65"/>
    </row>
    <row r="6" spans="1:30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6" t="s">
        <v>23</v>
      </c>
      <c r="W6" s="67"/>
      <c r="X6" s="67"/>
      <c r="Y6" s="67"/>
      <c r="Z6" s="67"/>
      <c r="AA6" s="67"/>
      <c r="AB6" s="67"/>
      <c r="AC6" s="67"/>
      <c r="AD6" s="67"/>
    </row>
    <row r="7" spans="1:30" ht="15.75" customHeight="1">
      <c r="A7" s="69" t="s">
        <v>24</v>
      </c>
      <c r="B7" s="70"/>
      <c r="C7" s="71"/>
      <c r="D7" s="71">
        <v>2</v>
      </c>
      <c r="E7" s="71">
        <v>2</v>
      </c>
      <c r="F7" s="71">
        <v>2</v>
      </c>
      <c r="G7" s="71">
        <v>2</v>
      </c>
      <c r="H7" s="71">
        <v>2</v>
      </c>
      <c r="I7" s="71">
        <v>2</v>
      </c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1">
        <v>2</v>
      </c>
      <c r="S7" s="70"/>
      <c r="T7" s="70"/>
      <c r="U7" s="70"/>
      <c r="V7" s="69" t="s">
        <v>24</v>
      </c>
      <c r="W7" s="70"/>
      <c r="X7" s="70"/>
      <c r="Y7" s="70"/>
      <c r="Z7" s="70"/>
      <c r="AA7" s="70"/>
      <c r="AB7" s="70"/>
      <c r="AC7" s="70"/>
      <c r="AD7" s="70"/>
    </row>
    <row r="8" spans="1:30" ht="15.75" customHeight="1">
      <c r="A8" s="66" t="s">
        <v>25</v>
      </c>
      <c r="B8" s="67"/>
      <c r="C8" s="68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6" t="s">
        <v>25</v>
      </c>
      <c r="W8" s="67"/>
      <c r="X8" s="67"/>
      <c r="Y8" s="67"/>
      <c r="Z8" s="67"/>
      <c r="AA8" s="67"/>
      <c r="AB8" s="67"/>
      <c r="AC8" s="67"/>
      <c r="AD8" s="67"/>
    </row>
    <row r="9" spans="1:30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1">
        <v>2</v>
      </c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69" t="s">
        <v>26</v>
      </c>
      <c r="W9" s="70"/>
      <c r="X9" s="70"/>
      <c r="Y9" s="70"/>
      <c r="Z9" s="70"/>
      <c r="AA9" s="70"/>
      <c r="AB9" s="70"/>
      <c r="AC9" s="70"/>
      <c r="AD9" s="70"/>
    </row>
    <row r="10" spans="1:30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6" t="s">
        <v>27</v>
      </c>
      <c r="W10" s="67"/>
      <c r="X10" s="67"/>
      <c r="Y10" s="67"/>
      <c r="Z10" s="67"/>
      <c r="AA10" s="67"/>
      <c r="AB10" s="67"/>
      <c r="AC10" s="67"/>
      <c r="AD10" s="67"/>
    </row>
    <row r="11" spans="1:30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3"/>
      <c r="W11" s="70"/>
      <c r="X11" s="70"/>
      <c r="Y11" s="70"/>
      <c r="Z11" s="70"/>
      <c r="AA11" s="70"/>
      <c r="AB11" s="70"/>
      <c r="AC11" s="70"/>
      <c r="AD11" s="70"/>
    </row>
    <row r="12" spans="1:30" ht="15.75" customHeight="1">
      <c r="A12" s="74" t="s">
        <v>28</v>
      </c>
      <c r="B12" s="101">
        <v>2</v>
      </c>
      <c r="C12" s="101">
        <v>2</v>
      </c>
      <c r="D12" s="101">
        <v>2</v>
      </c>
      <c r="E12" s="101">
        <v>2</v>
      </c>
      <c r="F12" s="101">
        <v>2</v>
      </c>
      <c r="G12" s="101">
        <v>2</v>
      </c>
      <c r="H12" s="101">
        <v>2</v>
      </c>
      <c r="I12" s="101">
        <v>2</v>
      </c>
      <c r="J12" s="101">
        <v>2</v>
      </c>
      <c r="K12" s="101">
        <v>2</v>
      </c>
      <c r="L12" s="101">
        <v>2</v>
      </c>
      <c r="M12" s="101">
        <v>2</v>
      </c>
      <c r="N12" s="101">
        <v>2</v>
      </c>
      <c r="O12" s="101">
        <v>2</v>
      </c>
      <c r="P12" s="101">
        <v>2</v>
      </c>
      <c r="Q12" s="101">
        <v>2</v>
      </c>
      <c r="R12" s="101">
        <v>2</v>
      </c>
      <c r="S12" s="101">
        <v>2</v>
      </c>
      <c r="T12" s="102"/>
      <c r="U12" s="102"/>
      <c r="V12" s="74" t="s">
        <v>28</v>
      </c>
      <c r="W12" s="92"/>
      <c r="X12" s="92"/>
      <c r="Y12" s="92"/>
      <c r="Z12" s="92"/>
      <c r="AA12" s="92"/>
      <c r="AB12" s="92"/>
      <c r="AC12" s="92"/>
      <c r="AD12" s="92"/>
    </row>
    <row r="13" spans="1:30" ht="15.75" customHeight="1">
      <c r="A13" s="103" t="s">
        <v>29</v>
      </c>
      <c r="B13" s="104"/>
      <c r="C13" s="90">
        <v>1</v>
      </c>
      <c r="D13" s="104"/>
      <c r="E13" s="104"/>
      <c r="F13" s="104"/>
      <c r="G13" s="90">
        <v>1</v>
      </c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3" t="s">
        <v>29</v>
      </c>
      <c r="W13" s="104"/>
      <c r="X13" s="104"/>
      <c r="Y13" s="104"/>
      <c r="Z13" s="104"/>
      <c r="AA13" s="104"/>
      <c r="AB13" s="104"/>
      <c r="AC13" s="104"/>
      <c r="AD13" s="104"/>
    </row>
    <row r="14" spans="1:30" ht="15.75" customHeight="1">
      <c r="A14" s="74" t="s">
        <v>30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6" t="s">
        <v>30</v>
      </c>
      <c r="W14" s="105"/>
      <c r="X14" s="105"/>
      <c r="Y14" s="105"/>
      <c r="Z14" s="105"/>
      <c r="AA14" s="105"/>
      <c r="AB14" s="105"/>
      <c r="AC14" s="105"/>
      <c r="AD14" s="105"/>
    </row>
    <row r="15" spans="1:30" ht="15.75" customHeight="1">
      <c r="A15" s="107" t="s">
        <v>31</v>
      </c>
      <c r="B15" s="90">
        <v>2</v>
      </c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90">
        <v>2</v>
      </c>
      <c r="P15" s="90">
        <v>2</v>
      </c>
      <c r="Q15" s="90">
        <v>2</v>
      </c>
      <c r="R15" s="90">
        <v>2</v>
      </c>
      <c r="S15" s="90">
        <v>2</v>
      </c>
      <c r="T15" s="104"/>
      <c r="U15" s="104"/>
      <c r="V15" s="107" t="s">
        <v>31</v>
      </c>
      <c r="W15" s="104"/>
      <c r="X15" s="104"/>
      <c r="Y15" s="104"/>
      <c r="Z15" s="104"/>
      <c r="AA15" s="104"/>
      <c r="AB15" s="104"/>
      <c r="AC15" s="104"/>
      <c r="AD15" s="104"/>
    </row>
    <row r="16" spans="1:30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73"/>
    </row>
    <row r="17" spans="1:30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>
        <v>2</v>
      </c>
      <c r="L17" s="68">
        <v>2</v>
      </c>
      <c r="M17" s="68">
        <v>2</v>
      </c>
      <c r="N17" s="68">
        <v>2</v>
      </c>
      <c r="O17" s="68">
        <v>2</v>
      </c>
      <c r="P17" s="68">
        <v>2</v>
      </c>
      <c r="Q17" s="68">
        <v>2</v>
      </c>
      <c r="R17" s="68">
        <v>2</v>
      </c>
      <c r="S17" s="67"/>
      <c r="T17" s="67"/>
      <c r="U17" s="67"/>
      <c r="V17" s="66" t="s">
        <v>32</v>
      </c>
      <c r="W17" s="67"/>
      <c r="X17" s="67"/>
      <c r="Y17" s="67"/>
      <c r="Z17" s="67"/>
      <c r="AA17" s="67"/>
      <c r="AB17" s="67"/>
      <c r="AC17" s="67"/>
      <c r="AD17" s="67"/>
    </row>
    <row r="18" spans="1:30" ht="15.75" customHeight="1">
      <c r="A18" s="69" t="s">
        <v>33</v>
      </c>
      <c r="B18" s="70"/>
      <c r="C18" s="71">
        <v>2</v>
      </c>
      <c r="D18" s="71">
        <v>2</v>
      </c>
      <c r="E18" s="70"/>
      <c r="F18" s="71">
        <v>1</v>
      </c>
      <c r="G18" s="71">
        <v>1</v>
      </c>
      <c r="H18" s="71">
        <v>2</v>
      </c>
      <c r="I18" s="71">
        <v>2</v>
      </c>
      <c r="J18" s="71">
        <v>2</v>
      </c>
      <c r="K18" s="71">
        <v>2</v>
      </c>
      <c r="L18" s="71">
        <v>2</v>
      </c>
      <c r="M18" s="71">
        <v>2</v>
      </c>
      <c r="N18" s="71">
        <v>2</v>
      </c>
      <c r="O18" s="70"/>
      <c r="P18" s="70"/>
      <c r="Q18" s="70"/>
      <c r="R18" s="70"/>
      <c r="S18" s="70"/>
      <c r="T18" s="70"/>
      <c r="U18" s="70"/>
      <c r="V18" s="69" t="s">
        <v>33</v>
      </c>
      <c r="W18" s="70"/>
      <c r="X18" s="70"/>
      <c r="Y18" s="70"/>
      <c r="Z18" s="70"/>
      <c r="AA18" s="70"/>
      <c r="AB18" s="70"/>
      <c r="AC18" s="70"/>
      <c r="AD18" s="70"/>
    </row>
    <row r="19" spans="1:30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6" t="s">
        <v>34</v>
      </c>
      <c r="W19" s="67"/>
      <c r="X19" s="67"/>
      <c r="Y19" s="67"/>
      <c r="Z19" s="67"/>
      <c r="AA19" s="67"/>
      <c r="AB19" s="67"/>
      <c r="AC19" s="67"/>
      <c r="AD19" s="67"/>
    </row>
    <row r="20" spans="1:30" ht="15.75" customHeight="1">
      <c r="A20" s="69" t="s">
        <v>35</v>
      </c>
      <c r="B20" s="70"/>
      <c r="D20" s="71">
        <v>2</v>
      </c>
      <c r="E20" s="71">
        <v>2</v>
      </c>
      <c r="F20" s="71">
        <v>2</v>
      </c>
      <c r="G20" s="71">
        <v>2</v>
      </c>
      <c r="H20" s="71">
        <v>2</v>
      </c>
      <c r="I20" s="71">
        <v>2</v>
      </c>
      <c r="J20" s="71">
        <v>2</v>
      </c>
      <c r="K20" s="71">
        <v>2</v>
      </c>
      <c r="L20" s="71">
        <v>2</v>
      </c>
      <c r="M20" s="71">
        <v>2</v>
      </c>
      <c r="N20" s="71">
        <v>2</v>
      </c>
      <c r="O20" s="71">
        <v>2</v>
      </c>
      <c r="P20" s="71">
        <v>2</v>
      </c>
      <c r="Q20" s="71">
        <v>2</v>
      </c>
      <c r="R20" s="71">
        <v>2</v>
      </c>
      <c r="S20" s="70"/>
      <c r="T20" s="70"/>
      <c r="U20" s="70"/>
      <c r="V20" s="69" t="s">
        <v>35</v>
      </c>
      <c r="W20" s="70"/>
      <c r="X20" s="70"/>
      <c r="Y20" s="70"/>
      <c r="Z20" s="70"/>
      <c r="AA20" s="70"/>
      <c r="AB20" s="70"/>
      <c r="AC20" s="70"/>
      <c r="AD20" s="70"/>
    </row>
    <row r="21" spans="1:30" ht="15.75" customHeight="1">
      <c r="A21" s="66" t="s">
        <v>36</v>
      </c>
      <c r="B21" s="67"/>
      <c r="C21" s="67"/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8">
        <v>2</v>
      </c>
      <c r="K21" s="68">
        <v>2</v>
      </c>
      <c r="L21" s="68">
        <v>2</v>
      </c>
      <c r="M21" s="68">
        <v>2</v>
      </c>
      <c r="N21" s="68">
        <v>2</v>
      </c>
      <c r="O21" s="68">
        <v>2</v>
      </c>
      <c r="P21" s="68">
        <v>2</v>
      </c>
      <c r="Q21" s="68">
        <v>2</v>
      </c>
      <c r="R21" s="68">
        <v>2</v>
      </c>
      <c r="S21" s="67"/>
      <c r="T21" s="67"/>
      <c r="U21" s="67"/>
      <c r="V21" s="66" t="s">
        <v>36</v>
      </c>
      <c r="W21" s="67"/>
      <c r="X21" s="67"/>
      <c r="Y21" s="67"/>
      <c r="Z21" s="67"/>
      <c r="AA21" s="67"/>
      <c r="AB21" s="67"/>
      <c r="AC21" s="67"/>
      <c r="AD21" s="67"/>
    </row>
    <row r="22" spans="1:30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85"/>
      <c r="W22" s="70"/>
      <c r="X22" s="70"/>
      <c r="Y22" s="70"/>
      <c r="Z22" s="70"/>
      <c r="AA22" s="70"/>
      <c r="AB22" s="70"/>
      <c r="AC22" s="70"/>
      <c r="AD22" s="70"/>
    </row>
    <row r="23" spans="1:30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73"/>
    </row>
    <row r="24" spans="1:30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4"/>
      <c r="W24" s="75"/>
      <c r="X24" s="75"/>
      <c r="Y24" s="75"/>
      <c r="Z24" s="75"/>
      <c r="AA24" s="75"/>
      <c r="AB24" s="75"/>
      <c r="AC24" s="75"/>
      <c r="AD24" s="75"/>
    </row>
    <row r="25" spans="1:30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69"/>
      <c r="W25" s="70"/>
      <c r="X25" s="70"/>
      <c r="Y25" s="70"/>
      <c r="Z25" s="70"/>
      <c r="AA25" s="70"/>
      <c r="AB25" s="70"/>
      <c r="AC25" s="70"/>
      <c r="AD25" s="70"/>
    </row>
    <row r="26" spans="1:30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4"/>
      <c r="W26" s="75"/>
      <c r="X26" s="75"/>
      <c r="Y26" s="75"/>
      <c r="Z26" s="75"/>
      <c r="AA26" s="75"/>
      <c r="AB26" s="75"/>
      <c r="AC26" s="75"/>
      <c r="AD26" s="75"/>
    </row>
    <row r="27" spans="1:30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69"/>
      <c r="W27" s="70"/>
      <c r="X27" s="70"/>
      <c r="Y27" s="70"/>
      <c r="Z27" s="70"/>
      <c r="AA27" s="70"/>
      <c r="AB27" s="70"/>
      <c r="AC27" s="70"/>
      <c r="AD27" s="70"/>
    </row>
    <row r="28" spans="1:30" ht="15.75" customHeight="1">
      <c r="A28" s="83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84"/>
      <c r="W28" s="75"/>
      <c r="X28" s="75"/>
      <c r="Y28" s="75"/>
      <c r="Z28" s="75"/>
      <c r="AA28" s="75"/>
      <c r="AB28" s="75"/>
      <c r="AC28" s="75"/>
      <c r="AD28" s="75"/>
    </row>
    <row r="29" spans="1:30" ht="15.75" customHeight="1">
      <c r="A29" s="82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85"/>
      <c r="W29" s="70"/>
      <c r="X29" s="70"/>
      <c r="Y29" s="70"/>
      <c r="Z29" s="70"/>
      <c r="AA29" s="70"/>
      <c r="AB29" s="70"/>
      <c r="AC29" s="70"/>
      <c r="AD29" s="70"/>
    </row>
    <row r="30" spans="1:30" ht="15.75" customHeight="1">
      <c r="A30" s="73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73"/>
    </row>
    <row r="31" spans="1:30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6"/>
      <c r="W31" s="67"/>
      <c r="X31" s="67"/>
      <c r="Y31" s="67"/>
      <c r="Z31" s="67"/>
      <c r="AA31" s="67"/>
      <c r="AB31" s="67"/>
      <c r="AC31" s="67"/>
      <c r="AD31" s="67"/>
    </row>
    <row r="32" spans="1:30" ht="15.75" customHeight="1">
      <c r="A32" s="82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85"/>
      <c r="W32" s="70"/>
      <c r="X32" s="70"/>
      <c r="Y32" s="70"/>
      <c r="Z32" s="70"/>
      <c r="AA32" s="70"/>
      <c r="AB32" s="70"/>
      <c r="AC32" s="70"/>
      <c r="AD32" s="70"/>
    </row>
    <row r="33" spans="1:30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6"/>
      <c r="W33" s="67"/>
      <c r="X33" s="67"/>
      <c r="Y33" s="67"/>
      <c r="Z33" s="67"/>
      <c r="AA33" s="67"/>
      <c r="AB33" s="67"/>
      <c r="AC33" s="67"/>
      <c r="AD33" s="67"/>
    </row>
    <row r="34" spans="1:30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69"/>
      <c r="W34" s="70"/>
      <c r="X34" s="70"/>
      <c r="Y34" s="70"/>
      <c r="Z34" s="70"/>
      <c r="AA34" s="70"/>
      <c r="AB34" s="70"/>
      <c r="AC34" s="70"/>
      <c r="AD34" s="70"/>
    </row>
  </sheetData>
  <hyperlinks>
    <hyperlink ref="A3" r:id="rId1" display="https://archive.org/details/ChevLocalNewsAugust7"/>
  </hyperlink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385</v>
      </c>
    </row>
    <row r="3" spans="1:26" ht="14.4">
      <c r="A3" s="61" t="str">
        <f>HYPERLINK("https://archive.org/details/HurricaneIreneDelawaresPerspective","https://archive.org/details/HurricaneIreneDelawaresPerspective")</f>
        <v>https://archive.org/details/HurricaneIreneDelawaresPerspective</v>
      </c>
    </row>
    <row r="4" spans="1:26" ht="14.4">
      <c r="A4" s="62" t="s">
        <v>3</v>
      </c>
      <c r="B4" s="63">
        <v>0</v>
      </c>
      <c r="C4" s="63">
        <v>4.1666666666666666E-3</v>
      </c>
      <c r="D4" s="89">
        <v>1.6666666666666666E-2</v>
      </c>
      <c r="E4" s="63">
        <v>3.4722222222222224E-2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263</v>
      </c>
      <c r="D5" s="58" t="s">
        <v>368</v>
      </c>
      <c r="E5" s="58" t="s">
        <v>324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1">
        <v>2</v>
      </c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6">
        <v>2</v>
      </c>
      <c r="F15" s="75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2</v>
      </c>
      <c r="D18" s="71">
        <v>2</v>
      </c>
      <c r="E18" s="70"/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/>
      <c r="D19" s="67"/>
      <c r="E19" s="67"/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1">
        <v>2</v>
      </c>
      <c r="E20" s="71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HurricaneIreneDelawaresPerspective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37" t="s">
        <v>386</v>
      </c>
    </row>
    <row r="3" spans="1:27">
      <c r="A3" s="2" t="s">
        <v>377</v>
      </c>
    </row>
    <row r="4" spans="1:27" s="3" customFormat="1">
      <c r="A4" s="3" t="s">
        <v>3</v>
      </c>
      <c r="B4" s="4">
        <v>0</v>
      </c>
      <c r="C4" s="4">
        <v>6.25E-2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387</v>
      </c>
      <c r="C5" t="s">
        <v>384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>
        <v>2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R12" s="15"/>
    </row>
    <row r="13" spans="1:27" s="20" customFormat="1" ht="15.3">
      <c r="A13" s="11" t="s">
        <v>29</v>
      </c>
      <c r="B13" s="18"/>
      <c r="C13" s="18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>
        <v>2</v>
      </c>
      <c r="C14" s="12">
        <v>2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>
        <v>2</v>
      </c>
      <c r="C18" s="12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2</v>
      </c>
      <c r="C20" s="12">
        <v>2</v>
      </c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>
        <v>2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82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138" t="s">
        <v>386</v>
      </c>
    </row>
    <row r="3" spans="1:27">
      <c r="A3" s="32" t="s">
        <v>377</v>
      </c>
    </row>
    <row r="4" spans="1:27" s="33" customFormat="1">
      <c r="A4" s="33" t="s">
        <v>3</v>
      </c>
      <c r="B4" s="34">
        <v>0</v>
      </c>
      <c r="C4" s="34">
        <v>6.25E-2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387</v>
      </c>
      <c r="C5" s="29" t="s">
        <v>384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2</v>
      </c>
      <c r="C6" s="88">
        <v>1</v>
      </c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R12" s="43"/>
    </row>
    <row r="13" spans="1:27" s="46" customFormat="1" ht="15.3">
      <c r="A13" s="40" t="s">
        <v>29</v>
      </c>
      <c r="B13" s="54">
        <v>1</v>
      </c>
      <c r="C13" s="54">
        <v>1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1</v>
      </c>
      <c r="C20" s="52">
        <v>1</v>
      </c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2</v>
      </c>
      <c r="C21" s="88">
        <v>2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386</v>
      </c>
    </row>
    <row r="3" spans="1:26" ht="14.4">
      <c r="A3" s="61" t="s">
        <v>377</v>
      </c>
    </row>
    <row r="4" spans="1:26" ht="14.4">
      <c r="A4" s="62" t="s">
        <v>3</v>
      </c>
      <c r="B4" s="63">
        <v>0</v>
      </c>
      <c r="C4" s="63">
        <v>6.25E-2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387</v>
      </c>
      <c r="C5" s="58" t="s">
        <v>384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1">
        <v>2</v>
      </c>
      <c r="C14" s="70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1">
        <v>1</v>
      </c>
      <c r="C18" s="71">
        <v>2</v>
      </c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1">
        <v>2</v>
      </c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N19" sqref="N19"/>
    </sheetView>
  </sheetViews>
  <sheetFormatPr defaultColWidth="8.83984375" defaultRowHeight="14.4"/>
  <cols>
    <col min="1" max="1" width="60" customWidth="1"/>
    <col min="3" max="3" width="17.41796875" customWidth="1"/>
  </cols>
  <sheetData>
    <row r="1" spans="1:27">
      <c r="A1" t="s">
        <v>0</v>
      </c>
    </row>
    <row r="2" spans="1:27">
      <c r="A2" s="137" t="s">
        <v>388</v>
      </c>
    </row>
    <row r="3" spans="1:27">
      <c r="A3" s="2" t="s">
        <v>377</v>
      </c>
    </row>
    <row r="4" spans="1:27" s="3" customFormat="1">
      <c r="A4" s="3" t="s">
        <v>3</v>
      </c>
      <c r="B4" s="4">
        <v>0</v>
      </c>
      <c r="C4" s="4">
        <v>1.1805555555555555E-2</v>
      </c>
      <c r="D4" s="4">
        <v>2.9861111111111113E-2</v>
      </c>
      <c r="E4" s="4">
        <v>3.8194444444444441E-2</v>
      </c>
      <c r="F4" s="4">
        <v>4.2361111111111106E-2</v>
      </c>
      <c r="G4" s="4">
        <v>6.7361111111111108E-2</v>
      </c>
      <c r="H4" s="4">
        <v>8.4027777777777771E-2</v>
      </c>
      <c r="I4" s="4">
        <v>9.0277777777777776E-2</v>
      </c>
      <c r="J4" s="4">
        <v>0.10555555555555556</v>
      </c>
      <c r="K4" s="4">
        <v>0.15347222222222223</v>
      </c>
      <c r="L4" s="4">
        <v>0.18472222222222223</v>
      </c>
      <c r="M4" s="4">
        <v>0.20069444444444443</v>
      </c>
      <c r="N4" s="4">
        <v>0.22847222222222222</v>
      </c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378</v>
      </c>
      <c r="D5" t="s">
        <v>387</v>
      </c>
      <c r="E5" t="s">
        <v>381</v>
      </c>
      <c r="F5" t="s">
        <v>345</v>
      </c>
      <c r="G5" t="s">
        <v>380</v>
      </c>
      <c r="H5" t="s">
        <v>389</v>
      </c>
      <c r="I5" t="s">
        <v>390</v>
      </c>
      <c r="J5" t="s">
        <v>379</v>
      </c>
      <c r="K5" t="s">
        <v>263</v>
      </c>
      <c r="L5" t="s">
        <v>384</v>
      </c>
      <c r="M5" t="s">
        <v>379</v>
      </c>
      <c r="N5" t="s">
        <v>368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>
        <v>2</v>
      </c>
      <c r="G6" s="9"/>
      <c r="H6" s="9">
        <v>2</v>
      </c>
      <c r="I6" s="9">
        <v>2</v>
      </c>
      <c r="J6" s="9">
        <v>2</v>
      </c>
      <c r="K6" s="9">
        <v>2</v>
      </c>
      <c r="L6" s="9">
        <v>2</v>
      </c>
      <c r="M6" s="9">
        <v>2</v>
      </c>
      <c r="N6" s="9">
        <v>2</v>
      </c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/>
      <c r="G7" s="12">
        <v>2</v>
      </c>
      <c r="H7" s="12"/>
      <c r="I7" s="12"/>
      <c r="J7" s="12"/>
      <c r="K7" s="12"/>
      <c r="L7" s="12"/>
      <c r="M7" s="12"/>
      <c r="N7" s="12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>
        <v>2</v>
      </c>
      <c r="L12" s="17">
        <v>2</v>
      </c>
      <c r="M12" s="17">
        <v>2</v>
      </c>
      <c r="N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2</v>
      </c>
      <c r="D14" s="12">
        <v>2</v>
      </c>
      <c r="E14" s="12">
        <v>2</v>
      </c>
      <c r="F14" s="12">
        <v>2</v>
      </c>
      <c r="G14" s="12"/>
      <c r="H14" s="12">
        <v>2</v>
      </c>
      <c r="I14" s="12">
        <v>2</v>
      </c>
      <c r="J14" s="12">
        <v>2</v>
      </c>
      <c r="K14" s="12">
        <v>2</v>
      </c>
      <c r="L14" s="12">
        <v>2</v>
      </c>
      <c r="M14" s="12">
        <v>2</v>
      </c>
      <c r="N14" s="12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9">
        <v>2</v>
      </c>
      <c r="N17" s="9">
        <v>2</v>
      </c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>
        <v>2</v>
      </c>
      <c r="E18" s="12">
        <v>2</v>
      </c>
      <c r="F18" s="12">
        <v>2</v>
      </c>
      <c r="G18" s="12">
        <v>2</v>
      </c>
      <c r="H18" s="12">
        <v>2</v>
      </c>
      <c r="I18" s="12"/>
      <c r="J18" s="12">
        <v>2</v>
      </c>
      <c r="K18" s="12">
        <v>2</v>
      </c>
      <c r="L18" s="12">
        <v>2</v>
      </c>
      <c r="M18" s="12">
        <v>2</v>
      </c>
      <c r="N18" s="12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>
        <v>2</v>
      </c>
      <c r="E20" s="12">
        <v>2</v>
      </c>
      <c r="F20" s="12">
        <v>2</v>
      </c>
      <c r="G20" s="12"/>
      <c r="H20" s="12">
        <v>2</v>
      </c>
      <c r="I20" s="12">
        <v>2</v>
      </c>
      <c r="J20" s="12">
        <v>2</v>
      </c>
      <c r="K20" s="12">
        <v>2</v>
      </c>
      <c r="L20" s="12">
        <v>2</v>
      </c>
      <c r="M20" s="12">
        <v>2</v>
      </c>
      <c r="N20" s="12">
        <v>2</v>
      </c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>
        <v>2</v>
      </c>
      <c r="G21" s="9">
        <v>2</v>
      </c>
      <c r="H21" s="9">
        <v>2</v>
      </c>
      <c r="I21" s="9">
        <v>2</v>
      </c>
      <c r="J21" s="9">
        <v>2</v>
      </c>
      <c r="K21" s="9">
        <v>2</v>
      </c>
      <c r="L21" s="9">
        <v>2</v>
      </c>
      <c r="M21" s="9">
        <v>2</v>
      </c>
      <c r="N21" s="9">
        <v>2</v>
      </c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85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J12" sqref="J12"/>
    </sheetView>
  </sheetViews>
  <sheetFormatPr defaultRowHeight="14.4"/>
  <cols>
    <col min="1" max="1" width="40.05078125" style="30" customWidth="1"/>
    <col min="2" max="2" width="9.1015625" style="30" customWidth="1"/>
    <col min="3" max="3" width="17.9453125" style="30" customWidth="1"/>
    <col min="4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138" t="s">
        <v>388</v>
      </c>
    </row>
    <row r="3" spans="1:27">
      <c r="A3" s="32" t="s">
        <v>377</v>
      </c>
    </row>
    <row r="4" spans="1:27" s="33" customFormat="1">
      <c r="A4" s="33" t="s">
        <v>3</v>
      </c>
      <c r="B4" s="34">
        <v>0</v>
      </c>
      <c r="C4" s="34">
        <v>1.1805555555555557E-2</v>
      </c>
      <c r="D4" s="34">
        <v>2.9861111111111113E-2</v>
      </c>
      <c r="E4" s="34">
        <v>3.8194444444444441E-2</v>
      </c>
      <c r="F4" s="34">
        <v>4.2361111111111106E-2</v>
      </c>
      <c r="G4" s="34">
        <v>6.7361111111111108E-2</v>
      </c>
      <c r="H4" s="34">
        <v>8.4027777777777771E-2</v>
      </c>
      <c r="I4" s="34">
        <v>9.0277777777777776E-2</v>
      </c>
      <c r="J4" s="34">
        <v>0.10555555555555554</v>
      </c>
      <c r="K4" s="34">
        <v>0.15347222222222223</v>
      </c>
      <c r="L4" s="34">
        <v>0.1847222222222222</v>
      </c>
      <c r="M4" s="34">
        <v>0.20069444444444443</v>
      </c>
      <c r="N4" s="34">
        <v>0.22847222222222224</v>
      </c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378</v>
      </c>
      <c r="D5" s="29" t="s">
        <v>387</v>
      </c>
      <c r="E5" s="29" t="s">
        <v>381</v>
      </c>
      <c r="F5" s="29" t="s">
        <v>345</v>
      </c>
      <c r="G5" s="29" t="s">
        <v>380</v>
      </c>
      <c r="H5" s="29" t="s">
        <v>389</v>
      </c>
      <c r="I5" s="29" t="s">
        <v>390</v>
      </c>
      <c r="J5" s="29" t="s">
        <v>379</v>
      </c>
      <c r="K5" s="29" t="s">
        <v>263</v>
      </c>
      <c r="L5" s="29" t="s">
        <v>384</v>
      </c>
      <c r="M5" s="29" t="s">
        <v>379</v>
      </c>
      <c r="N5" s="29" t="s">
        <v>368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>
        <v>2</v>
      </c>
      <c r="F6" s="88">
        <v>2</v>
      </c>
      <c r="G6" s="88"/>
      <c r="H6" s="88">
        <v>2</v>
      </c>
      <c r="I6" s="88">
        <v>2</v>
      </c>
      <c r="J6" s="88">
        <v>2</v>
      </c>
      <c r="K6" s="88">
        <v>2</v>
      </c>
      <c r="L6" s="88"/>
      <c r="M6" s="88">
        <v>2</v>
      </c>
      <c r="N6" s="88">
        <v>2</v>
      </c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>
        <v>1</v>
      </c>
      <c r="M7" s="52"/>
      <c r="N7" s="52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/>
      <c r="H12" s="53">
        <v>2</v>
      </c>
      <c r="I12" s="53">
        <v>2</v>
      </c>
      <c r="J12" s="53">
        <v>2</v>
      </c>
      <c r="K12" s="53">
        <v>2</v>
      </c>
      <c r="L12" s="53">
        <v>2</v>
      </c>
      <c r="M12" s="53"/>
      <c r="N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>
        <v>1</v>
      </c>
      <c r="H13" s="54"/>
      <c r="I13" s="54"/>
      <c r="J13" s="54"/>
      <c r="K13" s="54"/>
      <c r="L13" s="54"/>
      <c r="M13" s="54"/>
      <c r="N13" s="54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R16" s="43"/>
    </row>
    <row r="17" spans="1:27" s="42" customFormat="1" ht="15.3">
      <c r="A17" s="38" t="s">
        <v>32</v>
      </c>
      <c r="B17" s="88">
        <v>2</v>
      </c>
      <c r="C17" s="88"/>
      <c r="D17" s="88">
        <v>2</v>
      </c>
      <c r="E17" s="88">
        <v>2</v>
      </c>
      <c r="F17" s="88">
        <v>2</v>
      </c>
      <c r="G17" s="88"/>
      <c r="H17" s="88">
        <v>2</v>
      </c>
      <c r="I17" s="88">
        <v>2</v>
      </c>
      <c r="J17" s="88">
        <v>2</v>
      </c>
      <c r="K17" s="88">
        <v>2</v>
      </c>
      <c r="L17" s="88">
        <v>2</v>
      </c>
      <c r="M17" s="88">
        <v>2</v>
      </c>
      <c r="N17" s="88">
        <v>2</v>
      </c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2</v>
      </c>
      <c r="G18" s="52">
        <v>2</v>
      </c>
      <c r="H18" s="52"/>
      <c r="I18" s="52"/>
      <c r="J18" s="52">
        <v>2</v>
      </c>
      <c r="K18" s="52">
        <v>2</v>
      </c>
      <c r="L18" s="52">
        <v>2</v>
      </c>
      <c r="M18" s="52">
        <v>2</v>
      </c>
      <c r="N18" s="52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>
        <v>2</v>
      </c>
      <c r="E20" s="52"/>
      <c r="F20" s="52">
        <v>2</v>
      </c>
      <c r="G20" s="52"/>
      <c r="H20" s="52">
        <v>1</v>
      </c>
      <c r="I20" s="52">
        <v>1</v>
      </c>
      <c r="J20" s="52">
        <v>1</v>
      </c>
      <c r="K20" s="52">
        <v>1</v>
      </c>
      <c r="L20" s="52">
        <v>1</v>
      </c>
      <c r="M20" s="52">
        <v>1</v>
      </c>
      <c r="N20" s="52">
        <v>1</v>
      </c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>
        <v>2</v>
      </c>
      <c r="E21" s="88">
        <v>2</v>
      </c>
      <c r="F21" s="88">
        <v>2</v>
      </c>
      <c r="G21" s="88"/>
      <c r="H21" s="88">
        <v>2</v>
      </c>
      <c r="I21" s="88">
        <v>2</v>
      </c>
      <c r="J21" s="88">
        <v>2</v>
      </c>
      <c r="K21" s="88">
        <v>2</v>
      </c>
      <c r="L21" s="88">
        <v>2</v>
      </c>
      <c r="M21" s="88">
        <v>2</v>
      </c>
      <c r="N21" s="88">
        <v>2</v>
      </c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" width="7.734375" style="59" customWidth="1"/>
    <col min="3" max="3" width="15.26171875" style="59" customWidth="1"/>
    <col min="4" max="26" width="7.734375" style="59" customWidth="1"/>
    <col min="27" max="16384" width="15.1015625" style="59"/>
  </cols>
  <sheetData>
    <row r="1" spans="1:26" ht="14.4">
      <c r="A1" s="58" t="s">
        <v>0</v>
      </c>
      <c r="C1" s="58"/>
    </row>
    <row r="2" spans="1:26" ht="14.4">
      <c r="A2" s="60" t="s">
        <v>388</v>
      </c>
      <c r="C2" s="58"/>
    </row>
    <row r="3" spans="1:26" ht="14.4">
      <c r="A3" s="61" t="s">
        <v>377</v>
      </c>
      <c r="C3" s="58"/>
    </row>
    <row r="4" spans="1:26" ht="14.4">
      <c r="A4" s="62" t="s">
        <v>3</v>
      </c>
      <c r="B4" s="63">
        <v>0</v>
      </c>
      <c r="C4" s="63">
        <v>1.1805555555555555E-2</v>
      </c>
      <c r="D4" s="63">
        <v>2.9861111111111113E-2</v>
      </c>
      <c r="E4" s="63">
        <v>3.8194444444444441E-2</v>
      </c>
      <c r="F4" s="63">
        <v>4.2361111111111106E-2</v>
      </c>
      <c r="G4" s="63">
        <v>6.7361111111111108E-2</v>
      </c>
      <c r="H4" s="63">
        <v>8.4027777777777771E-2</v>
      </c>
      <c r="I4" s="63">
        <v>9.0277777777777776E-2</v>
      </c>
      <c r="J4" s="63">
        <v>0.10555555555555556</v>
      </c>
      <c r="K4" s="63">
        <v>0.15347222222222223</v>
      </c>
      <c r="L4" s="63">
        <v>0.18472222222222223</v>
      </c>
      <c r="M4" s="63">
        <v>0.20069444444444443</v>
      </c>
      <c r="N4" s="63">
        <v>0.22847222222222222</v>
      </c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378</v>
      </c>
      <c r="D5" s="58" t="s">
        <v>387</v>
      </c>
      <c r="E5" s="58" t="s">
        <v>381</v>
      </c>
      <c r="F5" s="58" t="s">
        <v>345</v>
      </c>
      <c r="G5" s="58" t="s">
        <v>380</v>
      </c>
      <c r="H5" s="58" t="s">
        <v>389</v>
      </c>
      <c r="I5" s="58" t="s">
        <v>390</v>
      </c>
      <c r="J5" s="58" t="s">
        <v>379</v>
      </c>
      <c r="K5" s="58" t="s">
        <v>263</v>
      </c>
      <c r="L5" s="58" t="s">
        <v>384</v>
      </c>
      <c r="M5" s="58" t="s">
        <v>379</v>
      </c>
      <c r="N5" s="58" t="s">
        <v>368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8">
        <v>2</v>
      </c>
      <c r="G6" s="68">
        <v>2</v>
      </c>
      <c r="H6" s="68">
        <v>2</v>
      </c>
      <c r="I6" s="68">
        <v>2</v>
      </c>
      <c r="J6" s="68">
        <v>2</v>
      </c>
      <c r="K6" s="68">
        <v>2</v>
      </c>
      <c r="L6" s="68">
        <v>2</v>
      </c>
      <c r="M6" s="68">
        <v>2</v>
      </c>
      <c r="N6" s="68">
        <v>2</v>
      </c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9">
        <v>2</v>
      </c>
      <c r="L12" s="59">
        <v>2</v>
      </c>
      <c r="M12" s="59">
        <v>2</v>
      </c>
      <c r="N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1">
        <v>2</v>
      </c>
      <c r="D14" s="71">
        <v>2</v>
      </c>
      <c r="E14" s="71">
        <v>2</v>
      </c>
      <c r="F14" s="71">
        <v>2</v>
      </c>
      <c r="G14" s="70"/>
      <c r="H14" s="71">
        <v>2</v>
      </c>
      <c r="I14" s="70"/>
      <c r="J14" s="70"/>
      <c r="K14" s="71">
        <v>2</v>
      </c>
      <c r="L14" s="71">
        <v>2</v>
      </c>
      <c r="M14" s="70"/>
      <c r="N14" s="71">
        <v>2</v>
      </c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/>
      <c r="J15" s="75"/>
      <c r="K15" s="76"/>
      <c r="L15" s="75"/>
      <c r="M15" s="75"/>
      <c r="N15" s="75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>
        <v>2</v>
      </c>
      <c r="L17" s="68">
        <v>2</v>
      </c>
      <c r="M17" s="68">
        <v>2</v>
      </c>
      <c r="N17" s="68">
        <v>2</v>
      </c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2</v>
      </c>
      <c r="F18" s="71">
        <v>2</v>
      </c>
      <c r="G18" s="71">
        <v>2</v>
      </c>
      <c r="H18" s="70"/>
      <c r="I18" s="70"/>
      <c r="J18" s="71">
        <v>2</v>
      </c>
      <c r="K18" s="71">
        <v>2</v>
      </c>
      <c r="L18" s="71">
        <v>2</v>
      </c>
      <c r="M18" s="71">
        <v>2</v>
      </c>
      <c r="N18" s="71">
        <v>2</v>
      </c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/>
      <c r="D19" s="67"/>
      <c r="E19" s="67"/>
      <c r="F19" s="68"/>
      <c r="G19" s="67"/>
      <c r="H19" s="67"/>
      <c r="I19" s="67"/>
      <c r="J19" s="67"/>
      <c r="K19" s="67"/>
      <c r="L19" s="67"/>
      <c r="M19" s="67"/>
      <c r="N19" s="67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1">
        <v>2</v>
      </c>
      <c r="E20" s="71">
        <v>2</v>
      </c>
      <c r="F20" s="71">
        <v>2</v>
      </c>
      <c r="G20" s="71">
        <v>2</v>
      </c>
      <c r="H20" s="71">
        <v>2</v>
      </c>
      <c r="I20" s="71">
        <v>2</v>
      </c>
      <c r="J20" s="71">
        <v>2</v>
      </c>
      <c r="K20" s="71">
        <v>2</v>
      </c>
      <c r="L20" s="71">
        <v>2</v>
      </c>
      <c r="M20" s="71">
        <v>2</v>
      </c>
      <c r="N20" s="71">
        <v>2</v>
      </c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8">
        <v>2</v>
      </c>
      <c r="K21" s="68">
        <v>2</v>
      </c>
      <c r="L21" s="68">
        <v>2</v>
      </c>
      <c r="M21" s="68">
        <v>2</v>
      </c>
      <c r="N21" s="68">
        <v>2</v>
      </c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C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C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C12" sqref="C12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391</v>
      </c>
    </row>
    <row r="3" spans="1:27">
      <c r="A3" s="2" t="s">
        <v>392</v>
      </c>
    </row>
    <row r="4" spans="1:27" s="3" customFormat="1">
      <c r="A4" s="3" t="s">
        <v>3</v>
      </c>
      <c r="B4" s="4">
        <v>0</v>
      </c>
      <c r="C4" s="4">
        <v>1.6666666666666666E-2</v>
      </c>
      <c r="D4" s="4">
        <v>0.28333333333333333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393</v>
      </c>
      <c r="C5" t="s">
        <v>275</v>
      </c>
      <c r="D5" t="s">
        <v>324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1</v>
      </c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1</v>
      </c>
      <c r="C12" s="17">
        <v>2</v>
      </c>
      <c r="D12" s="17">
        <v>2</v>
      </c>
      <c r="R12" s="15"/>
    </row>
    <row r="13" spans="1:27" s="20" customFormat="1" ht="15.3">
      <c r="A13" s="11" t="s">
        <v>29</v>
      </c>
      <c r="B13" s="18">
        <v>1</v>
      </c>
      <c r="C13" s="18">
        <v>2</v>
      </c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>
        <v>2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1</v>
      </c>
      <c r="C19" s="9"/>
      <c r="D19" s="9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>
        <v>2</v>
      </c>
      <c r="D21" s="9">
        <v>2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D18" sqref="D18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391</v>
      </c>
    </row>
    <row r="3" spans="1:27">
      <c r="A3" s="32" t="s">
        <v>392</v>
      </c>
    </row>
    <row r="4" spans="1:27" s="33" customFormat="1">
      <c r="A4" s="33" t="s">
        <v>3</v>
      </c>
      <c r="B4" s="34">
        <v>0</v>
      </c>
      <c r="C4" s="34">
        <v>1.6666666666666666E-2</v>
      </c>
      <c r="D4" s="34">
        <v>0.28333333333333333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393</v>
      </c>
      <c r="C5" s="29" t="s">
        <v>275</v>
      </c>
      <c r="D5" s="29" t="s">
        <v>324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1</v>
      </c>
      <c r="C6" s="88"/>
      <c r="D6" s="88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>
        <v>2</v>
      </c>
      <c r="D7" s="52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R12" s="43"/>
    </row>
    <row r="13" spans="1:27" s="46" customFormat="1" ht="15.3">
      <c r="A13" s="40" t="s">
        <v>29</v>
      </c>
      <c r="B13" s="54">
        <v>2</v>
      </c>
      <c r="C13" s="54">
        <v>2</v>
      </c>
      <c r="D13" s="54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>
        <v>2</v>
      </c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2</v>
      </c>
      <c r="D19" s="8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>
        <v>1</v>
      </c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2</v>
      </c>
      <c r="C21" s="88"/>
      <c r="D21" s="88">
        <v>2</v>
      </c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391</v>
      </c>
    </row>
    <row r="3" spans="1:26" ht="14.4">
      <c r="A3" s="61" t="str">
        <f>HYPERLINK("https://archive.org/details/FallSevereWeather","https://archive.org/details/FallSevereWeather")</f>
        <v>https://archive.org/details/FallSevereWeather</v>
      </c>
    </row>
    <row r="4" spans="1:26" ht="14.4">
      <c r="A4" s="62" t="s">
        <v>3</v>
      </c>
      <c r="B4" s="63">
        <v>0</v>
      </c>
      <c r="C4" s="63">
        <v>1.6666666666666666E-2</v>
      </c>
      <c r="D4" s="63">
        <v>0.28333333333333333</v>
      </c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393</v>
      </c>
      <c r="C5" s="58" t="s">
        <v>275</v>
      </c>
      <c r="D5" s="58" t="s">
        <v>324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1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6">
        <v>2</v>
      </c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2</v>
      </c>
      <c r="D18" s="71">
        <v>2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7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8">
        <v>2</v>
      </c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FallSevereWeather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D34"/>
  <sheetViews>
    <sheetView workbookViewId="0">
      <selection activeCell="S15" sqref="S15"/>
    </sheetView>
  </sheetViews>
  <sheetFormatPr defaultColWidth="8.83984375" defaultRowHeight="14.4"/>
  <cols>
    <col min="1" max="1" width="60" customWidth="1"/>
  </cols>
  <sheetData>
    <row r="1" spans="1:30">
      <c r="A1" t="s">
        <v>0</v>
      </c>
    </row>
    <row r="2" spans="1:30">
      <c r="A2" s="1" t="s">
        <v>1</v>
      </c>
    </row>
    <row r="3" spans="1:30">
      <c r="A3" s="2" t="s">
        <v>120</v>
      </c>
    </row>
    <row r="4" spans="1:30" s="3" customFormat="1">
      <c r="A4" s="3" t="s">
        <v>3</v>
      </c>
      <c r="B4" s="4">
        <v>0</v>
      </c>
      <c r="C4" s="4">
        <v>5.5555555555555558E-3</v>
      </c>
      <c r="D4" s="4">
        <v>3.6111111111111115E-2</v>
      </c>
      <c r="E4" s="4">
        <v>7.9861111111111105E-2</v>
      </c>
      <c r="F4" s="4">
        <v>0.15138888888888888</v>
      </c>
      <c r="G4" s="4">
        <v>0.19930555555555554</v>
      </c>
      <c r="H4" s="4">
        <v>0.24444444444444446</v>
      </c>
      <c r="I4" s="4">
        <v>0.27361111111111108</v>
      </c>
      <c r="J4" s="4">
        <v>0.30138888888888887</v>
      </c>
      <c r="K4" s="4">
        <v>0.32361111111111113</v>
      </c>
      <c r="L4" s="4">
        <v>0.3444444444444445</v>
      </c>
      <c r="M4" s="4">
        <v>0.36458333333333331</v>
      </c>
      <c r="N4" s="4">
        <v>0.40972222222222227</v>
      </c>
      <c r="O4" s="4">
        <v>0.43055555555555558</v>
      </c>
      <c r="P4" s="4">
        <v>0.4368055555555555</v>
      </c>
      <c r="Q4" s="4">
        <v>0.45</v>
      </c>
      <c r="R4" s="4">
        <v>0.45902777777777781</v>
      </c>
      <c r="S4" s="4"/>
      <c r="T4" s="4"/>
      <c r="U4" s="4"/>
      <c r="V4" s="6"/>
      <c r="W4" s="6"/>
      <c r="X4" s="6"/>
      <c r="Y4" s="6"/>
      <c r="Z4" s="6"/>
      <c r="AA4" s="6"/>
      <c r="AB4" s="6"/>
      <c r="AC4" s="6"/>
      <c r="AD4" s="6"/>
    </row>
    <row r="5" spans="1:30">
      <c r="B5" t="s">
        <v>4</v>
      </c>
      <c r="C5" t="s">
        <v>121</v>
      </c>
      <c r="D5" t="s">
        <v>122</v>
      </c>
      <c r="E5" t="s">
        <v>123</v>
      </c>
      <c r="F5" t="s">
        <v>118</v>
      </c>
      <c r="G5" t="s">
        <v>124</v>
      </c>
      <c r="H5" t="s">
        <v>112</v>
      </c>
      <c r="I5" t="s">
        <v>125</v>
      </c>
      <c r="J5" t="s">
        <v>126</v>
      </c>
      <c r="K5" t="s">
        <v>92</v>
      </c>
      <c r="L5" t="s">
        <v>127</v>
      </c>
      <c r="M5" t="s">
        <v>128</v>
      </c>
      <c r="N5" t="s">
        <v>129</v>
      </c>
      <c r="O5" t="s">
        <v>52</v>
      </c>
      <c r="P5" t="s">
        <v>96</v>
      </c>
      <c r="Q5" t="s">
        <v>97</v>
      </c>
      <c r="R5" t="s">
        <v>98</v>
      </c>
      <c r="V5" s="7"/>
      <c r="W5" s="7"/>
      <c r="X5" s="7"/>
      <c r="Y5" s="7"/>
      <c r="Z5" s="7"/>
      <c r="AA5" s="7"/>
      <c r="AC5" s="7"/>
      <c r="AD5" s="7"/>
    </row>
    <row r="6" spans="1:30" ht="15.3">
      <c r="A6" s="8" t="s">
        <v>23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8" t="s">
        <v>23</v>
      </c>
      <c r="V6" s="10"/>
      <c r="W6" s="10"/>
      <c r="X6" s="10"/>
      <c r="Y6" s="10"/>
      <c r="Z6" s="10"/>
      <c r="AA6" s="10"/>
      <c r="AB6" s="10"/>
      <c r="AC6" s="10"/>
      <c r="AD6" s="10"/>
    </row>
    <row r="7" spans="1:30" ht="15.3">
      <c r="A7" s="11" t="s">
        <v>24</v>
      </c>
      <c r="B7" s="12"/>
      <c r="C7" s="12">
        <v>2</v>
      </c>
      <c r="D7" s="12">
        <v>2</v>
      </c>
      <c r="E7" s="12">
        <v>2</v>
      </c>
      <c r="F7" s="12">
        <v>2</v>
      </c>
      <c r="G7" s="12">
        <v>2</v>
      </c>
      <c r="H7" s="12">
        <v>2</v>
      </c>
      <c r="I7" s="12">
        <v>2</v>
      </c>
      <c r="J7" s="12">
        <v>2</v>
      </c>
      <c r="K7" s="12">
        <v>2</v>
      </c>
      <c r="L7" s="12">
        <v>2</v>
      </c>
      <c r="M7" s="12">
        <v>2</v>
      </c>
      <c r="N7" s="12">
        <v>2</v>
      </c>
      <c r="O7" s="12">
        <v>2</v>
      </c>
      <c r="P7" s="12">
        <v>2</v>
      </c>
      <c r="Q7" s="12">
        <v>2</v>
      </c>
      <c r="R7" s="12"/>
      <c r="S7" s="12"/>
      <c r="T7" s="12"/>
      <c r="U7" s="11" t="s">
        <v>24</v>
      </c>
      <c r="V7" s="13"/>
      <c r="W7" s="13"/>
      <c r="X7" s="13"/>
      <c r="Y7" s="13"/>
      <c r="Z7" s="13"/>
      <c r="AA7" s="13"/>
      <c r="AB7" s="13"/>
      <c r="AC7" s="13"/>
      <c r="AD7" s="13"/>
    </row>
    <row r="8" spans="1:30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8" t="s">
        <v>25</v>
      </c>
      <c r="V8" s="10"/>
      <c r="W8" s="10"/>
      <c r="X8" s="10"/>
      <c r="Y8" s="10"/>
      <c r="Z8" s="10"/>
      <c r="AA8" s="10"/>
      <c r="AB8" s="10"/>
      <c r="AC8" s="10"/>
      <c r="AD8" s="10"/>
    </row>
    <row r="9" spans="1:30" ht="15.3">
      <c r="A9" s="11" t="s">
        <v>26</v>
      </c>
      <c r="B9" s="12"/>
      <c r="C9" s="12"/>
      <c r="D9" s="12"/>
      <c r="E9" s="12"/>
      <c r="F9" s="12"/>
      <c r="G9" s="12">
        <v>1</v>
      </c>
      <c r="H9" s="12"/>
      <c r="I9" s="12"/>
      <c r="J9" s="12">
        <v>1</v>
      </c>
      <c r="K9" s="12"/>
      <c r="L9" s="12"/>
      <c r="M9" s="12"/>
      <c r="N9" s="12"/>
      <c r="O9" s="12"/>
      <c r="P9" s="12"/>
      <c r="Q9" s="12"/>
      <c r="R9" s="12"/>
      <c r="S9" s="12"/>
      <c r="T9" s="12"/>
      <c r="U9" s="11" t="s">
        <v>26</v>
      </c>
      <c r="V9" s="13"/>
      <c r="W9" s="13"/>
      <c r="X9" s="13"/>
      <c r="Y9" s="13"/>
      <c r="Z9" s="13"/>
      <c r="AA9" s="13"/>
      <c r="AB9" s="13"/>
      <c r="AC9" s="13"/>
      <c r="AD9" s="13"/>
    </row>
    <row r="10" spans="1:30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8" t="s">
        <v>27</v>
      </c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5"/>
      <c r="V11" s="13"/>
      <c r="W11" s="13"/>
      <c r="X11" s="13"/>
      <c r="Y11" s="13"/>
      <c r="Z11" s="13"/>
      <c r="AA11" s="13"/>
      <c r="AB11" s="13"/>
      <c r="AC11" s="13"/>
      <c r="AD11" s="13"/>
    </row>
    <row r="12" spans="1:30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>
        <v>2</v>
      </c>
      <c r="L12" s="17">
        <v>2</v>
      </c>
      <c r="M12" s="17">
        <v>2</v>
      </c>
      <c r="N12" s="17">
        <v>2</v>
      </c>
      <c r="O12" s="17">
        <v>2</v>
      </c>
      <c r="P12" s="17">
        <v>2</v>
      </c>
      <c r="Q12" s="17">
        <v>2</v>
      </c>
      <c r="R12" s="17">
        <v>2</v>
      </c>
      <c r="S12" s="17"/>
      <c r="T12" s="17"/>
      <c r="U12" s="16" t="s">
        <v>28</v>
      </c>
    </row>
    <row r="13" spans="1:30" s="20" customFormat="1" ht="15.3">
      <c r="A13" s="11" t="s">
        <v>29</v>
      </c>
      <c r="B13" s="18"/>
      <c r="C13" s="18"/>
      <c r="D13" s="18">
        <v>1</v>
      </c>
      <c r="E13" s="18"/>
      <c r="F13" s="18"/>
      <c r="G13" s="18"/>
      <c r="H13" s="18"/>
      <c r="I13" s="18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1" t="s">
        <v>29</v>
      </c>
      <c r="V13" s="19"/>
      <c r="W13" s="19"/>
      <c r="X13" s="19"/>
      <c r="Y13" s="19"/>
      <c r="Z13" s="19"/>
      <c r="AA13" s="19"/>
      <c r="AB13" s="19"/>
      <c r="AC13" s="19"/>
      <c r="AD13" s="19"/>
    </row>
    <row r="14" spans="1:30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6" t="s">
        <v>30</v>
      </c>
      <c r="V14" s="13"/>
      <c r="W14" s="13"/>
      <c r="X14" s="13"/>
      <c r="Y14" s="13"/>
      <c r="Z14" s="13"/>
      <c r="AA14" s="13"/>
      <c r="AB14" s="13"/>
      <c r="AC14" s="13"/>
      <c r="AD14" s="13"/>
    </row>
    <row r="15" spans="1:30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>
        <v>2</v>
      </c>
      <c r="O15" s="18">
        <v>2</v>
      </c>
      <c r="P15" s="18">
        <v>2</v>
      </c>
      <c r="Q15" s="18">
        <v>2</v>
      </c>
      <c r="R15" s="18">
        <v>2</v>
      </c>
      <c r="S15" s="18"/>
      <c r="T15" s="18"/>
      <c r="U15" s="22" t="s">
        <v>31</v>
      </c>
      <c r="V15" s="19"/>
      <c r="W15" s="19"/>
      <c r="X15" s="19"/>
      <c r="Y15" s="19"/>
      <c r="Z15" s="19"/>
      <c r="AA15" s="19"/>
      <c r="AB15" s="19"/>
      <c r="AC15" s="19"/>
      <c r="AD15" s="19"/>
    </row>
    <row r="16" spans="1:30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5"/>
    </row>
    <row r="17" spans="1:30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9">
        <v>2</v>
      </c>
      <c r="N17" s="9">
        <v>2</v>
      </c>
      <c r="O17" s="9">
        <v>2</v>
      </c>
      <c r="P17" s="9">
        <v>2</v>
      </c>
      <c r="Q17" s="9">
        <v>2</v>
      </c>
      <c r="R17" s="9">
        <v>2</v>
      </c>
      <c r="S17" s="9"/>
      <c r="T17" s="9"/>
      <c r="U17" s="8" t="s">
        <v>32</v>
      </c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5.3">
      <c r="A18" s="11" t="s">
        <v>33</v>
      </c>
      <c r="B18" s="12"/>
      <c r="C18" s="12"/>
      <c r="D18" s="12"/>
      <c r="E18" s="12">
        <v>2</v>
      </c>
      <c r="F18" s="12">
        <v>2</v>
      </c>
      <c r="G18" s="12">
        <v>2</v>
      </c>
      <c r="H18" s="12">
        <v>1</v>
      </c>
      <c r="I18" s="12">
        <v>2</v>
      </c>
      <c r="J18" s="12">
        <v>2</v>
      </c>
      <c r="K18" s="12">
        <v>2</v>
      </c>
      <c r="L18" s="12">
        <v>2</v>
      </c>
      <c r="M18" s="12">
        <v>2</v>
      </c>
      <c r="N18" s="12"/>
      <c r="O18" s="12"/>
      <c r="P18" s="12"/>
      <c r="Q18" s="12"/>
      <c r="R18" s="12"/>
      <c r="S18" s="12"/>
      <c r="T18" s="12"/>
      <c r="U18" s="11" t="s">
        <v>33</v>
      </c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>
        <v>2</v>
      </c>
      <c r="H19" s="9">
        <v>2</v>
      </c>
      <c r="I19" s="9"/>
      <c r="J19" s="9">
        <v>2</v>
      </c>
      <c r="K19" s="9">
        <v>1</v>
      </c>
      <c r="L19" s="9">
        <v>1</v>
      </c>
      <c r="M19" s="9">
        <v>2</v>
      </c>
      <c r="N19" s="9"/>
      <c r="O19" s="9"/>
      <c r="P19" s="9"/>
      <c r="Q19" s="9"/>
      <c r="R19" s="9"/>
      <c r="S19" s="9"/>
      <c r="T19" s="9"/>
      <c r="U19" s="8" t="s">
        <v>34</v>
      </c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5.3">
      <c r="A20" s="11" t="s">
        <v>35</v>
      </c>
      <c r="B20" s="12"/>
      <c r="C20" s="12"/>
      <c r="D20" s="12">
        <v>2</v>
      </c>
      <c r="E20" s="12">
        <v>1</v>
      </c>
      <c r="F20" s="12">
        <v>1</v>
      </c>
      <c r="G20" s="12"/>
      <c r="H20" s="12">
        <v>1</v>
      </c>
      <c r="I20" s="12">
        <v>2</v>
      </c>
      <c r="J20" s="12"/>
      <c r="K20" s="12">
        <v>2</v>
      </c>
      <c r="L20" s="12">
        <v>1</v>
      </c>
      <c r="M20" s="12"/>
      <c r="N20" s="12">
        <v>2</v>
      </c>
      <c r="O20" s="12">
        <v>2</v>
      </c>
      <c r="P20" s="12">
        <v>2</v>
      </c>
      <c r="Q20" s="12">
        <v>2</v>
      </c>
      <c r="R20" s="12"/>
      <c r="S20" s="12"/>
      <c r="T20" s="12"/>
      <c r="U20" s="11" t="s">
        <v>35</v>
      </c>
      <c r="V20" s="13"/>
      <c r="W20" s="13"/>
      <c r="X20" s="13"/>
      <c r="Y20" s="13"/>
      <c r="Z20" s="13"/>
      <c r="AA20" s="13"/>
      <c r="AB20" s="13"/>
      <c r="AC20" s="13"/>
      <c r="AD20" s="13"/>
    </row>
    <row r="21" spans="1:30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>
        <v>2</v>
      </c>
      <c r="G21" s="9"/>
      <c r="H21" s="9"/>
      <c r="I21" s="9">
        <v>2</v>
      </c>
      <c r="J21" s="9">
        <v>2</v>
      </c>
      <c r="K21" s="9">
        <v>1</v>
      </c>
      <c r="L21" s="9">
        <v>1</v>
      </c>
      <c r="M21" s="9">
        <v>1</v>
      </c>
      <c r="N21" s="9">
        <v>2</v>
      </c>
      <c r="O21" s="9">
        <v>2</v>
      </c>
      <c r="P21" s="9">
        <v>2</v>
      </c>
      <c r="Q21" s="9">
        <v>2</v>
      </c>
      <c r="R21" s="9"/>
      <c r="S21" s="9"/>
      <c r="T21" s="9"/>
      <c r="U21" s="8" t="s">
        <v>36</v>
      </c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s="3" customFormat="1" ht="15.3">
      <c r="A22" s="11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28"/>
      <c r="V22" s="13"/>
      <c r="W22" s="13"/>
      <c r="X22" s="13"/>
      <c r="Y22" s="13"/>
      <c r="Z22" s="13"/>
      <c r="AA22" s="13"/>
      <c r="AB22" s="13"/>
      <c r="AC22" s="13"/>
      <c r="AD22" s="13"/>
    </row>
    <row r="23" spans="1:30" ht="15.3">
      <c r="A23" s="15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5"/>
    </row>
    <row r="24" spans="1:30" s="20" customFormat="1" ht="15.3">
      <c r="A24" s="16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6"/>
      <c r="V24" s="19"/>
      <c r="W24" s="19"/>
      <c r="X24" s="19"/>
      <c r="Y24" s="19"/>
      <c r="Z24" s="19"/>
      <c r="AA24" s="19"/>
      <c r="AB24" s="19"/>
      <c r="AC24" s="19"/>
      <c r="AD24" s="19"/>
    </row>
    <row r="25" spans="1:30" ht="15.3">
      <c r="A25" s="11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1"/>
      <c r="V25" s="13"/>
      <c r="W25" s="13"/>
      <c r="X25" s="13"/>
      <c r="Y25" s="13"/>
      <c r="Z25" s="13"/>
      <c r="AA25" s="13"/>
      <c r="AB25" s="13"/>
      <c r="AC25" s="13"/>
      <c r="AD25" s="13"/>
    </row>
    <row r="26" spans="1:30" s="20" customFormat="1" ht="15.3">
      <c r="A26" s="16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6"/>
      <c r="V26" s="19"/>
      <c r="W26" s="19"/>
      <c r="X26" s="19"/>
      <c r="Y26" s="19"/>
      <c r="Z26" s="19"/>
      <c r="AA26" s="19"/>
      <c r="AB26" s="19"/>
      <c r="AC26" s="19"/>
      <c r="AD26" s="19"/>
    </row>
    <row r="27" spans="1:30" ht="15.3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1"/>
      <c r="V27" s="13"/>
      <c r="W27" s="13"/>
      <c r="X27" s="13"/>
      <c r="Y27" s="13"/>
      <c r="Z27" s="13"/>
      <c r="AA27" s="13"/>
      <c r="AB27" s="13"/>
      <c r="AC27" s="13"/>
      <c r="AD27" s="13"/>
    </row>
    <row r="28" spans="1:30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7"/>
      <c r="V28" s="19"/>
      <c r="W28" s="19"/>
      <c r="X28" s="19"/>
      <c r="Y28" s="19"/>
      <c r="Z28" s="19"/>
      <c r="AA28" s="19"/>
      <c r="AB28" s="19"/>
      <c r="AC28" s="19"/>
      <c r="AD28" s="19"/>
    </row>
    <row r="29" spans="1:30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8"/>
      <c r="V29" s="13"/>
      <c r="W29" s="13"/>
      <c r="X29" s="13"/>
      <c r="Y29" s="13"/>
      <c r="Z29" s="13"/>
      <c r="AA29" s="13"/>
      <c r="AB29" s="13"/>
      <c r="AC29" s="13"/>
      <c r="AD29" s="13"/>
    </row>
    <row r="30" spans="1:30" ht="15.3">
      <c r="A30" s="15"/>
      <c r="U30" s="15"/>
    </row>
    <row r="31" spans="1:30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8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8"/>
      <c r="V32" s="13"/>
      <c r="W32" s="13"/>
      <c r="X32" s="13"/>
      <c r="Y32" s="13"/>
      <c r="Z32" s="13"/>
      <c r="AA32" s="13"/>
      <c r="AB32" s="13"/>
      <c r="AC32" s="13"/>
      <c r="AD32" s="13"/>
    </row>
    <row r="33" spans="1:30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8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1"/>
      <c r="V34" s="13"/>
      <c r="W34" s="13"/>
      <c r="X34" s="13"/>
      <c r="Y34" s="13"/>
      <c r="Z34" s="13"/>
      <c r="AA34" s="13"/>
      <c r="AB34" s="13"/>
      <c r="AC34" s="13"/>
      <c r="AD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190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C15" sqref="C15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394</v>
      </c>
    </row>
    <row r="3" spans="1:27">
      <c r="A3" s="2" t="s">
        <v>395</v>
      </c>
    </row>
    <row r="4" spans="1:27" s="3" customFormat="1">
      <c r="A4" s="3" t="s">
        <v>3</v>
      </c>
      <c r="B4" s="5">
        <v>0</v>
      </c>
      <c r="C4" s="4">
        <v>1.1111111111111112E-2</v>
      </c>
      <c r="D4" s="4">
        <v>0.22916666666666666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396</v>
      </c>
      <c r="D5" t="s">
        <v>324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/>
      <c r="R12" s="15"/>
    </row>
    <row r="13" spans="1:27" s="20" customFormat="1" ht="15.3">
      <c r="A13" s="11" t="s">
        <v>29</v>
      </c>
      <c r="B13" s="18"/>
      <c r="C13" s="18">
        <v>2</v>
      </c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2</v>
      </c>
      <c r="D14" s="12"/>
      <c r="E14" s="1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/>
      <c r="C17" s="9"/>
      <c r="D17" s="9"/>
      <c r="E17" s="9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/>
      <c r="E19" s="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394</v>
      </c>
    </row>
    <row r="3" spans="1:27">
      <c r="A3" s="32" t="s">
        <v>395</v>
      </c>
    </row>
    <row r="4" spans="1:27" s="33" customFormat="1">
      <c r="A4" s="33" t="s">
        <v>3</v>
      </c>
      <c r="B4" s="35">
        <v>0</v>
      </c>
      <c r="C4" s="34">
        <v>1.111111111111111E-2</v>
      </c>
      <c r="D4" s="34">
        <v>0.22916666666666669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396</v>
      </c>
      <c r="D5" s="29" t="s">
        <v>324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>
        <v>1</v>
      </c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1</v>
      </c>
      <c r="C12" s="53">
        <v>2</v>
      </c>
      <c r="D12" s="53">
        <v>1</v>
      </c>
      <c r="E12" s="53"/>
      <c r="R12" s="43"/>
    </row>
    <row r="13" spans="1:27" s="46" customFormat="1" ht="15.3">
      <c r="A13" s="40" t="s">
        <v>29</v>
      </c>
      <c r="B13" s="54"/>
      <c r="C13" s="54">
        <v>1</v>
      </c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>
        <v>1</v>
      </c>
      <c r="D15" s="54"/>
      <c r="E15" s="54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/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394</v>
      </c>
    </row>
    <row r="3" spans="1:26" ht="14.4">
      <c r="A3" s="61" t="str">
        <f>HYPERLINK("https://archive.org/details/NiuShootingsFeb15th","https://archive.org/details/NiuShootingsFeb15th")</f>
        <v>https://archive.org/details/NiuShootingsFeb15th</v>
      </c>
    </row>
    <row r="4" spans="1:26" ht="14.4">
      <c r="A4" s="62" t="s">
        <v>3</v>
      </c>
      <c r="B4" s="63">
        <v>0</v>
      </c>
      <c r="C4" s="63">
        <v>1.1111111111111112E-2</v>
      </c>
      <c r="D4" s="63">
        <v>0.22916666666666666</v>
      </c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396</v>
      </c>
      <c r="D5" s="58" t="s">
        <v>324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8"/>
      <c r="R12" s="73"/>
    </row>
    <row r="13" spans="1:26" ht="15.75" customHeight="1">
      <c r="A13" s="69" t="s">
        <v>29</v>
      </c>
      <c r="B13" s="75"/>
      <c r="C13" s="76">
        <v>1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6">
        <v>2</v>
      </c>
      <c r="E15" s="75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7"/>
      <c r="C17" s="68">
        <v>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7"/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7"/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NiuShootingsFeb15th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B19" sqref="B1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397</v>
      </c>
    </row>
    <row r="3" spans="1:27">
      <c r="A3" s="2" t="s">
        <v>398</v>
      </c>
    </row>
    <row r="4" spans="1:27" s="3" customFormat="1">
      <c r="A4" s="3" t="s">
        <v>3</v>
      </c>
      <c r="B4" s="4">
        <v>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275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10">
        <v>2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R12" s="15"/>
    </row>
    <row r="13" spans="1:27" s="20" customFormat="1" ht="15.3">
      <c r="A13" s="11" t="s">
        <v>29</v>
      </c>
      <c r="B13" s="19">
        <v>2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R16" s="15"/>
    </row>
    <row r="17" spans="1:27" s="14" customFormat="1" ht="15.3">
      <c r="A17" s="8" t="s">
        <v>32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397</v>
      </c>
    </row>
    <row r="3" spans="1:27">
      <c r="A3" s="32" t="s">
        <v>398</v>
      </c>
    </row>
    <row r="4" spans="1:27" s="33" customFormat="1">
      <c r="A4" s="33" t="s">
        <v>3</v>
      </c>
      <c r="B4" s="34">
        <v>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275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>
        <v>2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1</v>
      </c>
      <c r="R12" s="43"/>
    </row>
    <row r="13" spans="1:27" s="46" customFormat="1" ht="15.3">
      <c r="A13" s="40" t="s">
        <v>29</v>
      </c>
      <c r="B13" s="54">
        <v>2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R16" s="43"/>
    </row>
    <row r="17" spans="1:27" s="42" customFormat="1" ht="15.3">
      <c r="A17" s="38" t="s">
        <v>32</v>
      </c>
      <c r="B17" s="88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>
        <v>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1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1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397</v>
      </c>
    </row>
    <row r="3" spans="1:26" ht="14.4">
      <c r="A3" s="61" t="str">
        <f>HYPERLINK("https://archive.org/details/95WIILROCKNIUShootingscalls","https://archive.org/details/95WIILROCKNIUShootingscalls")</f>
        <v>https://archive.org/details/95WIILROCKNIUShootingscalls</v>
      </c>
    </row>
    <row r="4" spans="1:26" ht="14.4">
      <c r="A4" s="62" t="s">
        <v>3</v>
      </c>
      <c r="B4" s="63">
        <v>0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275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8">
        <v>2</v>
      </c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8">
        <v>2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R12" s="73"/>
    </row>
    <row r="13" spans="1:26" ht="15.75" customHeight="1">
      <c r="A13" s="69" t="s">
        <v>29</v>
      </c>
      <c r="B13" s="76">
        <v>2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8">
        <v>2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1">
        <v>1</v>
      </c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95WIILROCKNIUShootingscalls"/>
  </hyperlink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E18" sqref="E18"/>
    </sheetView>
  </sheetViews>
  <sheetFormatPr defaultColWidth="8.83984375" defaultRowHeight="14.4"/>
  <cols>
    <col min="1" max="1" width="60" customWidth="1"/>
    <col min="5" max="5" width="12.68359375" bestFit="1" customWidth="1"/>
  </cols>
  <sheetData>
    <row r="1" spans="1:27">
      <c r="A1" t="s">
        <v>0</v>
      </c>
    </row>
    <row r="2" spans="1:27">
      <c r="A2" s="1" t="s">
        <v>399</v>
      </c>
    </row>
    <row r="3" spans="1:27" s="140" customFormat="1">
      <c r="A3" s="139" t="s">
        <v>400</v>
      </c>
      <c r="B3" s="140">
        <v>0</v>
      </c>
      <c r="C3" s="140">
        <v>2.5694444444444447E-2</v>
      </c>
      <c r="D3" s="140">
        <v>5.8333333333333327E-2</v>
      </c>
    </row>
    <row r="4" spans="1:27" s="3" customFormat="1">
      <c r="A4" s="3" t="s">
        <v>3</v>
      </c>
      <c r="B4" s="4" t="s">
        <v>277</v>
      </c>
      <c r="C4" s="4" t="s">
        <v>401</v>
      </c>
      <c r="D4" s="4" t="s">
        <v>402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10"/>
      <c r="C6" s="10">
        <v>2</v>
      </c>
      <c r="D6" s="10">
        <v>2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>
        <v>2</v>
      </c>
      <c r="C12">
        <v>2</v>
      </c>
      <c r="D12">
        <v>1</v>
      </c>
      <c r="R12" s="15"/>
    </row>
    <row r="13" spans="1:27" s="20" customFormat="1" ht="15.3">
      <c r="A13" s="11" t="s">
        <v>29</v>
      </c>
      <c r="B13" s="19"/>
      <c r="C13" s="19">
        <v>2</v>
      </c>
      <c r="D13" s="19">
        <v>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23">
        <v>2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R16" s="15"/>
    </row>
    <row r="17" spans="1:27" s="14" customFormat="1" ht="15.3">
      <c r="A17" s="8" t="s">
        <v>32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21"/>
      <c r="C18" s="21">
        <v>1</v>
      </c>
      <c r="D18" s="21">
        <v>1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24"/>
      <c r="C19" s="24">
        <v>1</v>
      </c>
      <c r="D19" s="24">
        <v>1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24"/>
      <c r="C21" s="24"/>
      <c r="D21" s="24">
        <v>1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E21" sqref="E21"/>
    </sheetView>
  </sheetViews>
  <sheetFormatPr defaultRowHeight="14.4"/>
  <cols>
    <col min="1" max="1" width="76.41796875" style="30" customWidth="1"/>
    <col min="2" max="4" width="9.1015625" style="30" customWidth="1"/>
    <col min="5" max="5" width="13.1015625" style="30" customWidth="1"/>
    <col min="6" max="1024" width="9.1015625" style="30" customWidth="1"/>
    <col min="1025" max="16384" width="8.83984375" style="29"/>
  </cols>
  <sheetData>
    <row r="1" spans="1:27">
      <c r="A1" s="29"/>
    </row>
    <row r="2" spans="1:27">
      <c r="A2" s="31" t="s">
        <v>399</v>
      </c>
    </row>
    <row r="3" spans="1:27" s="142" customFormat="1">
      <c r="A3" s="141" t="s">
        <v>400</v>
      </c>
      <c r="B3" s="142">
        <v>0</v>
      </c>
      <c r="C3" s="142">
        <v>2.5694444444444402E-2</v>
      </c>
      <c r="D3" s="142">
        <v>5.83333333333333E-2</v>
      </c>
    </row>
    <row r="4" spans="1:27" s="33" customFormat="1">
      <c r="A4" s="33" t="s">
        <v>3</v>
      </c>
      <c r="B4" s="34" t="s">
        <v>277</v>
      </c>
      <c r="C4" s="34" t="s">
        <v>401</v>
      </c>
      <c r="D4" s="34" t="s">
        <v>402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53"/>
      <c r="C5" s="53"/>
      <c r="D5" s="53"/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>
        <v>1</v>
      </c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1</v>
      </c>
      <c r="D12" s="53">
        <v>1</v>
      </c>
      <c r="R12" s="43"/>
    </row>
    <row r="13" spans="1:27" s="46" customFormat="1" ht="15.3">
      <c r="A13" s="40" t="s">
        <v>29</v>
      </c>
      <c r="B13" s="54"/>
      <c r="C13" s="54">
        <v>1</v>
      </c>
      <c r="D13" s="54">
        <v>2</v>
      </c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R16" s="43"/>
    </row>
    <row r="17" spans="1:27" s="42" customFormat="1" ht="15.3">
      <c r="A17" s="38" t="s">
        <v>32</v>
      </c>
      <c r="B17" s="88"/>
      <c r="C17" s="88">
        <v>1</v>
      </c>
      <c r="D17" s="88">
        <v>1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1</v>
      </c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2</v>
      </c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2</v>
      </c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>
        <v>2</v>
      </c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4" width="7.734375" style="59" customWidth="1"/>
    <col min="5" max="5" width="11.1015625" style="59" customWidth="1"/>
    <col min="6" max="26" width="7.734375" style="59" customWidth="1"/>
    <col min="27" max="16384" width="15.1015625" style="59"/>
  </cols>
  <sheetData>
    <row r="1" spans="1:26" ht="14.4">
      <c r="A1" s="58" t="s">
        <v>0</v>
      </c>
      <c r="E1" s="58"/>
    </row>
    <row r="2" spans="1:26" ht="14.4">
      <c r="A2" s="60" t="s">
        <v>399</v>
      </c>
      <c r="E2" s="58"/>
    </row>
    <row r="3" spans="1:26" ht="14.4">
      <c r="A3" s="143" t="str">
        <f>HYPERLINK("https://archive.org/details/BuildingBridgesNewYorkersProtestRacistPoliceKillings","https://archive.org/details/BuildingBridgesNewYorkersProtestRacistPoliceKillings")</f>
        <v>https://archive.org/details/BuildingBridgesNewYorkersProtestRacistPoliceKillings</v>
      </c>
      <c r="B3" s="63">
        <v>0</v>
      </c>
      <c r="C3" s="63">
        <v>2.5694444444444447E-2</v>
      </c>
      <c r="D3" s="63">
        <v>5.8333333333333327E-2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14.4">
      <c r="A4" s="62" t="s">
        <v>3</v>
      </c>
      <c r="B4" s="63" t="s">
        <v>277</v>
      </c>
      <c r="C4" s="63" t="s">
        <v>401</v>
      </c>
      <c r="D4" s="63" t="s">
        <v>402</v>
      </c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E5" s="58"/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8">
        <v>1</v>
      </c>
      <c r="D10" s="68">
        <v>2</v>
      </c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E12" s="58"/>
      <c r="R12" s="73"/>
    </row>
    <row r="13" spans="1:26" ht="15.75" customHeight="1">
      <c r="A13" s="69" t="s">
        <v>29</v>
      </c>
      <c r="B13" s="75"/>
      <c r="C13" s="75"/>
      <c r="D13" s="76">
        <v>2</v>
      </c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E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/>
      <c r="D18" s="71">
        <v>2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E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E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  <c r="E35" s="58"/>
    </row>
    <row r="36" spans="1:26" ht="14.4">
      <c r="A36" s="58"/>
      <c r="E36" s="58"/>
    </row>
    <row r="37" spans="1:26" ht="14.4">
      <c r="A37" s="58"/>
      <c r="E37" s="58"/>
    </row>
    <row r="38" spans="1:26" ht="14.4">
      <c r="A38" s="58"/>
      <c r="E38" s="58"/>
    </row>
    <row r="39" spans="1:26" ht="14.4">
      <c r="A39" s="58"/>
      <c r="E39" s="58"/>
    </row>
    <row r="40" spans="1:26" ht="14.4">
      <c r="A40" s="58"/>
      <c r="E40" s="58"/>
    </row>
    <row r="41" spans="1:26" ht="14.4">
      <c r="A41" s="58"/>
      <c r="E41" s="58"/>
    </row>
    <row r="42" spans="1:26" ht="14.4">
      <c r="A42" s="58"/>
      <c r="E42" s="58"/>
    </row>
    <row r="43" spans="1:26" ht="14.4">
      <c r="A43" s="58"/>
      <c r="E43" s="58"/>
    </row>
    <row r="44" spans="1:26" ht="14.4">
      <c r="A44" s="58"/>
      <c r="E44" s="58"/>
    </row>
    <row r="45" spans="1:26" ht="14.4">
      <c r="A45" s="58"/>
      <c r="E45" s="58"/>
    </row>
    <row r="46" spans="1:26" ht="14.4">
      <c r="A46" s="58"/>
      <c r="E46" s="58"/>
    </row>
    <row r="47" spans="1:26" ht="14.4">
      <c r="A47" s="58"/>
      <c r="E47" s="58"/>
    </row>
    <row r="48" spans="1:26" ht="14.4">
      <c r="A48" s="58"/>
      <c r="E48" s="58"/>
    </row>
    <row r="49" spans="1:5" ht="14.4">
      <c r="A49" s="58"/>
      <c r="E49" s="58"/>
    </row>
    <row r="50" spans="1:5" ht="14.4">
      <c r="A50" s="58"/>
      <c r="E50" s="58"/>
    </row>
    <row r="51" spans="1:5" ht="14.4">
      <c r="A51" s="58"/>
      <c r="E51" s="58"/>
    </row>
    <row r="52" spans="1:5" ht="14.4">
      <c r="A52" s="58"/>
      <c r="E52" s="58"/>
    </row>
    <row r="53" spans="1:5" ht="14.4">
      <c r="A53" s="58"/>
      <c r="E53" s="58"/>
    </row>
    <row r="54" spans="1:5" ht="14.4">
      <c r="A54" s="58"/>
      <c r="E54" s="58"/>
    </row>
    <row r="55" spans="1:5" ht="14.4">
      <c r="A55" s="58"/>
      <c r="E55" s="58"/>
    </row>
    <row r="56" spans="1:5" ht="14.4">
      <c r="A56" s="58"/>
      <c r="E56" s="58"/>
    </row>
    <row r="57" spans="1:5" ht="14.4">
      <c r="A57" s="58"/>
      <c r="E57" s="58"/>
    </row>
    <row r="58" spans="1:5" ht="14.4">
      <c r="A58" s="58"/>
      <c r="E58" s="58"/>
    </row>
    <row r="59" spans="1:5" ht="14.4">
      <c r="A59" s="58"/>
      <c r="E59" s="58"/>
    </row>
    <row r="60" spans="1:5" ht="14.4">
      <c r="A60" s="58"/>
      <c r="E60" s="58"/>
    </row>
    <row r="61" spans="1:5" ht="14.4">
      <c r="A61" s="58"/>
      <c r="E61" s="58"/>
    </row>
    <row r="62" spans="1:5" ht="14.4">
      <c r="A62" s="58"/>
      <c r="E62" s="58"/>
    </row>
    <row r="63" spans="1:5" ht="14.4">
      <c r="A63" s="58"/>
      <c r="E63" s="58"/>
    </row>
    <row r="64" spans="1:5" ht="14.4">
      <c r="A64" s="58"/>
      <c r="E64" s="58"/>
    </row>
    <row r="65" spans="1:5" ht="14.4">
      <c r="A65" s="58"/>
      <c r="E65" s="58"/>
    </row>
    <row r="66" spans="1:5" ht="14.4">
      <c r="A66" s="58"/>
      <c r="E66" s="58"/>
    </row>
    <row r="67" spans="1:5" ht="14.4">
      <c r="A67" s="58"/>
      <c r="E67" s="58"/>
    </row>
    <row r="68" spans="1:5" ht="14.4">
      <c r="A68" s="58"/>
      <c r="E68" s="58"/>
    </row>
    <row r="69" spans="1:5" ht="14.4">
      <c r="A69" s="58"/>
      <c r="E69" s="58"/>
    </row>
    <row r="70" spans="1:5" ht="14.4">
      <c r="A70" s="58"/>
      <c r="E70" s="58"/>
    </row>
    <row r="71" spans="1:5" ht="14.4">
      <c r="A71" s="58"/>
      <c r="E71" s="58"/>
    </row>
    <row r="72" spans="1:5" ht="14.4">
      <c r="A72" s="58"/>
      <c r="E72" s="58"/>
    </row>
    <row r="73" spans="1:5" ht="14.4">
      <c r="A73" s="58"/>
      <c r="E73" s="58"/>
    </row>
    <row r="74" spans="1:5" ht="14.4">
      <c r="A74" s="58"/>
      <c r="E74" s="58"/>
    </row>
    <row r="75" spans="1:5" ht="14.4">
      <c r="A75" s="58"/>
      <c r="E75" s="58"/>
    </row>
    <row r="76" spans="1:5" ht="14.4">
      <c r="A76" s="58"/>
      <c r="E76" s="58"/>
    </row>
    <row r="77" spans="1:5" ht="14.4">
      <c r="A77" s="58"/>
      <c r="E77" s="58"/>
    </row>
    <row r="78" spans="1:5" ht="14.4">
      <c r="A78" s="58"/>
      <c r="E78" s="58"/>
    </row>
    <row r="79" spans="1:5" ht="14.4">
      <c r="A79" s="58"/>
      <c r="E79" s="58"/>
    </row>
    <row r="80" spans="1:5" ht="14.4">
      <c r="A80" s="58"/>
      <c r="E80" s="58"/>
    </row>
    <row r="81" spans="1:5" ht="14.4">
      <c r="A81" s="58"/>
      <c r="E81" s="58"/>
    </row>
    <row r="82" spans="1:5" ht="14.4">
      <c r="A82" s="58"/>
      <c r="E82" s="58"/>
    </row>
    <row r="83" spans="1:5" ht="14.4">
      <c r="A83" s="58"/>
      <c r="E83" s="58"/>
    </row>
    <row r="84" spans="1:5" ht="14.4">
      <c r="A84" s="58"/>
      <c r="E84" s="58"/>
    </row>
    <row r="85" spans="1:5" ht="14.4">
      <c r="A85" s="58"/>
      <c r="E85" s="58"/>
    </row>
    <row r="86" spans="1:5" ht="14.4">
      <c r="A86" s="58"/>
      <c r="E86" s="58"/>
    </row>
    <row r="87" spans="1:5" ht="14.4">
      <c r="A87" s="58"/>
      <c r="E87" s="58"/>
    </row>
    <row r="88" spans="1:5" ht="14.4">
      <c r="A88" s="58"/>
      <c r="E88" s="58"/>
    </row>
    <row r="89" spans="1:5" ht="14.4">
      <c r="A89" s="58"/>
      <c r="E89" s="58"/>
    </row>
    <row r="90" spans="1:5" ht="14.4">
      <c r="A90" s="58"/>
      <c r="E90" s="58"/>
    </row>
    <row r="91" spans="1:5" ht="14.4">
      <c r="A91" s="58"/>
      <c r="E91" s="58"/>
    </row>
    <row r="92" spans="1:5" ht="14.4">
      <c r="A92" s="58"/>
      <c r="E92" s="58"/>
    </row>
    <row r="93" spans="1:5" ht="14.4">
      <c r="A93" s="58"/>
      <c r="E93" s="58"/>
    </row>
    <row r="94" spans="1:5" ht="14.4">
      <c r="A94" s="58"/>
      <c r="E94" s="58"/>
    </row>
    <row r="95" spans="1:5" ht="14.4">
      <c r="A95" s="58"/>
      <c r="E95" s="58"/>
    </row>
    <row r="96" spans="1:5" ht="14.4">
      <c r="A96" s="58"/>
      <c r="E96" s="58"/>
    </row>
    <row r="97" spans="1:5" ht="14.4">
      <c r="A97" s="58"/>
      <c r="E97" s="58"/>
    </row>
    <row r="98" spans="1:5" ht="14.4">
      <c r="A98" s="58"/>
      <c r="E98" s="58"/>
    </row>
    <row r="99" spans="1:5" ht="14.4">
      <c r="A99" s="58"/>
      <c r="E99" s="58"/>
    </row>
    <row r="100" spans="1:5" ht="14.4">
      <c r="A100" s="58"/>
      <c r="E100" s="58"/>
    </row>
    <row r="101" spans="1:5" ht="14.4">
      <c r="A101" s="58"/>
      <c r="E101" s="58"/>
    </row>
    <row r="102" spans="1:5" ht="14.4">
      <c r="A102" s="58"/>
      <c r="E102" s="58"/>
    </row>
    <row r="103" spans="1:5" ht="14.4">
      <c r="A103" s="58"/>
      <c r="E103" s="58"/>
    </row>
    <row r="104" spans="1:5" ht="14.4">
      <c r="A104" s="58"/>
      <c r="E104" s="58"/>
    </row>
    <row r="105" spans="1:5" ht="14.4">
      <c r="A105" s="58"/>
      <c r="E105" s="58"/>
    </row>
    <row r="106" spans="1:5" ht="14.4">
      <c r="A106" s="58"/>
      <c r="E106" s="58"/>
    </row>
    <row r="107" spans="1:5" ht="14.4">
      <c r="A107" s="58"/>
      <c r="E107" s="58"/>
    </row>
    <row r="108" spans="1:5" ht="14.4">
      <c r="A108" s="58"/>
      <c r="E108" s="58"/>
    </row>
    <row r="109" spans="1:5" ht="14.4">
      <c r="A109" s="58"/>
      <c r="E109" s="58"/>
    </row>
    <row r="110" spans="1:5" ht="14.4">
      <c r="A110" s="58"/>
      <c r="E110" s="58"/>
    </row>
    <row r="111" spans="1:5" ht="14.4">
      <c r="A111" s="58"/>
      <c r="E111" s="58"/>
    </row>
    <row r="112" spans="1:5" ht="14.4">
      <c r="A112" s="58"/>
      <c r="E112" s="58"/>
    </row>
    <row r="113" spans="1:5" ht="14.4">
      <c r="A113" s="58"/>
      <c r="E113" s="58"/>
    </row>
    <row r="114" spans="1:5" ht="14.4">
      <c r="A114" s="58"/>
      <c r="E114" s="58"/>
    </row>
    <row r="115" spans="1:5" ht="14.4">
      <c r="A115" s="58"/>
      <c r="E115" s="58"/>
    </row>
    <row r="116" spans="1:5" ht="14.4">
      <c r="A116" s="58"/>
      <c r="E116" s="58"/>
    </row>
    <row r="117" spans="1:5" ht="14.4">
      <c r="A117" s="58"/>
      <c r="E117" s="58"/>
    </row>
    <row r="118" spans="1:5" ht="14.4">
      <c r="A118" s="58"/>
      <c r="E118" s="58"/>
    </row>
    <row r="119" spans="1:5" ht="14.4">
      <c r="A119" s="58"/>
      <c r="E119" s="58"/>
    </row>
    <row r="120" spans="1:5" ht="14.4">
      <c r="A120" s="58"/>
      <c r="E120" s="58"/>
    </row>
    <row r="121" spans="1:5" ht="14.4">
      <c r="A121" s="58"/>
      <c r="E121" s="58"/>
    </row>
    <row r="122" spans="1:5" ht="14.4">
      <c r="A122" s="58"/>
      <c r="E122" s="58"/>
    </row>
    <row r="123" spans="1:5" ht="14.4">
      <c r="A123" s="58"/>
      <c r="E123" s="58"/>
    </row>
    <row r="124" spans="1:5" ht="14.4">
      <c r="A124" s="58"/>
      <c r="E124" s="58"/>
    </row>
    <row r="125" spans="1:5" ht="14.4">
      <c r="A125" s="58"/>
      <c r="E125" s="58"/>
    </row>
    <row r="126" spans="1:5" ht="14.4">
      <c r="A126" s="58"/>
      <c r="E126" s="58"/>
    </row>
    <row r="127" spans="1:5" ht="14.4">
      <c r="A127" s="58"/>
      <c r="E127" s="58"/>
    </row>
    <row r="128" spans="1:5" ht="14.4">
      <c r="A128" s="58"/>
      <c r="E128" s="58"/>
    </row>
    <row r="129" spans="1:5" ht="14.4">
      <c r="A129" s="58"/>
      <c r="E129" s="58"/>
    </row>
    <row r="130" spans="1:5" ht="14.4">
      <c r="A130" s="58"/>
      <c r="E130" s="58"/>
    </row>
    <row r="131" spans="1:5" ht="14.4">
      <c r="A131" s="58"/>
      <c r="E131" s="58"/>
    </row>
    <row r="132" spans="1:5" ht="14.4">
      <c r="A132" s="58"/>
      <c r="E132" s="58"/>
    </row>
    <row r="133" spans="1:5" ht="14.4">
      <c r="A133" s="58"/>
      <c r="E133" s="58"/>
    </row>
    <row r="134" spans="1:5" ht="14.4">
      <c r="A134" s="58"/>
      <c r="E134" s="58"/>
    </row>
    <row r="135" spans="1:5" ht="14.4">
      <c r="A135" s="58"/>
      <c r="E135" s="58"/>
    </row>
    <row r="136" spans="1:5" ht="14.4">
      <c r="A136" s="58"/>
      <c r="E136" s="58"/>
    </row>
    <row r="137" spans="1:5" ht="14.4">
      <c r="A137" s="58"/>
      <c r="E137" s="58"/>
    </row>
    <row r="138" spans="1:5" ht="14.4">
      <c r="A138" s="58"/>
      <c r="E138" s="58"/>
    </row>
    <row r="139" spans="1:5" ht="14.4">
      <c r="A139" s="58"/>
      <c r="E139" s="58"/>
    </row>
    <row r="140" spans="1:5" ht="14.4">
      <c r="A140" s="58"/>
      <c r="E140" s="58"/>
    </row>
    <row r="141" spans="1:5" ht="14.4">
      <c r="A141" s="58"/>
      <c r="E141" s="58"/>
    </row>
    <row r="142" spans="1:5" ht="14.4">
      <c r="A142" s="58"/>
      <c r="E142" s="58"/>
    </row>
    <row r="143" spans="1:5" ht="14.4">
      <c r="A143" s="58"/>
      <c r="E143" s="58"/>
    </row>
    <row r="144" spans="1:5" ht="14.4">
      <c r="A144" s="58"/>
      <c r="E144" s="58"/>
    </row>
    <row r="145" spans="1:5" ht="14.4">
      <c r="A145" s="58"/>
      <c r="E145" s="58"/>
    </row>
    <row r="146" spans="1:5" ht="14.4">
      <c r="A146" s="58"/>
      <c r="E146" s="58"/>
    </row>
    <row r="147" spans="1:5" ht="14.4">
      <c r="A147" s="58"/>
      <c r="E147" s="58"/>
    </row>
    <row r="148" spans="1:5" ht="14.4">
      <c r="A148" s="58"/>
      <c r="E148" s="58"/>
    </row>
    <row r="149" spans="1:5" ht="14.4">
      <c r="A149" s="58"/>
      <c r="E149" s="58"/>
    </row>
    <row r="150" spans="1:5" ht="14.4">
      <c r="A150" s="58"/>
      <c r="E150" s="58"/>
    </row>
    <row r="151" spans="1:5" ht="14.4">
      <c r="A151" s="58"/>
      <c r="E151" s="58"/>
    </row>
    <row r="152" spans="1:5" ht="14.4">
      <c r="A152" s="58"/>
      <c r="E152" s="58"/>
    </row>
    <row r="153" spans="1:5" ht="14.4">
      <c r="A153" s="58"/>
      <c r="E153" s="58"/>
    </row>
    <row r="154" spans="1:5" ht="14.4">
      <c r="A154" s="58"/>
      <c r="E154" s="58"/>
    </row>
    <row r="155" spans="1:5" ht="14.4">
      <c r="A155" s="58"/>
      <c r="E155" s="58"/>
    </row>
    <row r="156" spans="1:5" ht="14.4">
      <c r="A156" s="58"/>
      <c r="E156" s="58"/>
    </row>
    <row r="157" spans="1:5" ht="14.4">
      <c r="A157" s="58"/>
      <c r="E157" s="58"/>
    </row>
    <row r="158" spans="1:5" ht="14.4">
      <c r="A158" s="58"/>
      <c r="E158" s="58"/>
    </row>
    <row r="159" spans="1:5" ht="14.4">
      <c r="A159" s="58"/>
      <c r="E159" s="58"/>
    </row>
    <row r="160" spans="1:5" ht="14.4">
      <c r="A160" s="58"/>
      <c r="E160" s="58"/>
    </row>
    <row r="161" spans="1:5" ht="14.4">
      <c r="A161" s="58"/>
      <c r="E161" s="58"/>
    </row>
    <row r="162" spans="1:5" ht="14.4">
      <c r="A162" s="58"/>
      <c r="E162" s="58"/>
    </row>
    <row r="163" spans="1:5" ht="14.4">
      <c r="A163" s="58"/>
      <c r="E163" s="58"/>
    </row>
    <row r="164" spans="1:5" ht="14.4">
      <c r="A164" s="58"/>
      <c r="E164" s="58"/>
    </row>
    <row r="165" spans="1:5" ht="14.4">
      <c r="A165" s="58"/>
      <c r="E165" s="58"/>
    </row>
    <row r="166" spans="1:5" ht="14.4">
      <c r="A166" s="58"/>
      <c r="E166" s="58"/>
    </row>
    <row r="167" spans="1:5" ht="14.4">
      <c r="A167" s="58"/>
      <c r="E167" s="58"/>
    </row>
    <row r="168" spans="1:5" ht="14.4">
      <c r="A168" s="58"/>
      <c r="E168" s="58"/>
    </row>
    <row r="169" spans="1:5" ht="14.4">
      <c r="A169" s="58"/>
      <c r="E169" s="58"/>
    </row>
    <row r="170" spans="1:5" ht="14.4">
      <c r="A170" s="58"/>
      <c r="E170" s="58"/>
    </row>
    <row r="171" spans="1:5" ht="14.4">
      <c r="A171" s="58"/>
      <c r="E171" s="58"/>
    </row>
    <row r="172" spans="1:5" ht="14.4">
      <c r="A172" s="58"/>
      <c r="E172" s="58"/>
    </row>
    <row r="173" spans="1:5" ht="14.4">
      <c r="A173" s="58"/>
      <c r="E173" s="58"/>
    </row>
    <row r="174" spans="1:5" ht="14.4">
      <c r="A174" s="58"/>
      <c r="E174" s="58"/>
    </row>
    <row r="175" spans="1:5" ht="14.4">
      <c r="A175" s="58"/>
      <c r="E175" s="58"/>
    </row>
    <row r="176" spans="1:5" ht="14.4">
      <c r="A176" s="58"/>
      <c r="E176" s="58"/>
    </row>
    <row r="177" spans="1:5" ht="14.4">
      <c r="A177" s="58"/>
      <c r="E177" s="58"/>
    </row>
    <row r="178" spans="1:5" ht="14.4">
      <c r="A178" s="58"/>
      <c r="E178" s="58"/>
    </row>
    <row r="179" spans="1:5" ht="14.4">
      <c r="A179" s="58"/>
      <c r="E179" s="58"/>
    </row>
    <row r="180" spans="1:5" ht="14.4">
      <c r="A180" s="58"/>
      <c r="E180" s="58"/>
    </row>
    <row r="181" spans="1:5" ht="14.4">
      <c r="A181" s="58"/>
      <c r="E181" s="58"/>
    </row>
    <row r="182" spans="1:5" ht="14.4">
      <c r="A182" s="58"/>
      <c r="E182" s="58"/>
    </row>
    <row r="183" spans="1:5" ht="14.4">
      <c r="A183" s="58"/>
      <c r="E183" s="58"/>
    </row>
    <row r="184" spans="1:5" ht="14.4">
      <c r="A184" s="58"/>
      <c r="E184" s="58"/>
    </row>
    <row r="185" spans="1:5" ht="14.4">
      <c r="A185" s="58"/>
      <c r="E185" s="58"/>
    </row>
    <row r="186" spans="1:5" ht="14.4">
      <c r="A186" s="58"/>
      <c r="E186" s="58"/>
    </row>
    <row r="187" spans="1:5" ht="14.4">
      <c r="A187" s="58"/>
      <c r="E187" s="58"/>
    </row>
    <row r="188" spans="1:5" ht="14.4">
      <c r="A188" s="58"/>
      <c r="E188" s="58"/>
    </row>
    <row r="189" spans="1:5" ht="14.4">
      <c r="A189" s="58"/>
      <c r="E189" s="58"/>
    </row>
    <row r="190" spans="1:5" ht="14.4">
      <c r="A190" s="58"/>
      <c r="E190" s="58"/>
    </row>
    <row r="191" spans="1:5" ht="14.4">
      <c r="A191" s="58"/>
      <c r="E191" s="58"/>
    </row>
    <row r="192" spans="1:5" ht="14.4">
      <c r="A192" s="58"/>
      <c r="E192" s="58"/>
    </row>
    <row r="193" spans="1:5" ht="14.4">
      <c r="A193" s="58"/>
      <c r="E193" s="58"/>
    </row>
    <row r="194" spans="1:5" ht="14.4">
      <c r="A194" s="58"/>
      <c r="E194" s="58"/>
    </row>
    <row r="195" spans="1:5" ht="14.4">
      <c r="A195" s="58"/>
      <c r="E195" s="58"/>
    </row>
    <row r="196" spans="1:5" ht="14.4">
      <c r="A196" s="58"/>
      <c r="E196" s="58"/>
    </row>
    <row r="197" spans="1:5" ht="14.4">
      <c r="A197" s="58"/>
      <c r="E197" s="58"/>
    </row>
    <row r="198" spans="1:5" ht="14.4">
      <c r="A198" s="58"/>
      <c r="E198" s="58"/>
    </row>
    <row r="199" spans="1:5" ht="14.4">
      <c r="A199" s="58"/>
      <c r="E199" s="58"/>
    </row>
    <row r="200" spans="1:5" ht="14.4">
      <c r="A200" s="58"/>
      <c r="E200" s="58"/>
    </row>
    <row r="201" spans="1:5" ht="14.4">
      <c r="A201" s="58"/>
      <c r="E201" s="58"/>
    </row>
    <row r="202" spans="1:5" ht="14.4">
      <c r="A202" s="58"/>
      <c r="E202" s="58"/>
    </row>
    <row r="203" spans="1:5" ht="14.4">
      <c r="A203" s="58"/>
      <c r="E203" s="58"/>
    </row>
    <row r="204" spans="1:5" ht="14.4">
      <c r="A204" s="58"/>
      <c r="E204" s="58"/>
    </row>
    <row r="205" spans="1:5" ht="14.4">
      <c r="A205" s="58"/>
      <c r="E205" s="58"/>
    </row>
    <row r="206" spans="1:5" ht="14.4">
      <c r="A206" s="58"/>
      <c r="E206" s="58"/>
    </row>
    <row r="207" spans="1:5" ht="14.4">
      <c r="A207" s="58"/>
      <c r="E207" s="58"/>
    </row>
    <row r="208" spans="1:5" ht="14.4">
      <c r="A208" s="58"/>
      <c r="E208" s="58"/>
    </row>
    <row r="209" spans="1:5" ht="14.4">
      <c r="A209" s="58"/>
      <c r="E209" s="58"/>
    </row>
    <row r="210" spans="1:5" ht="14.4">
      <c r="A210" s="58"/>
      <c r="E210" s="58"/>
    </row>
    <row r="211" spans="1:5" ht="14.4">
      <c r="A211" s="58"/>
      <c r="E211" s="58"/>
    </row>
    <row r="212" spans="1:5" ht="14.4">
      <c r="A212" s="58"/>
      <c r="E212" s="58"/>
    </row>
    <row r="213" spans="1:5" ht="14.4">
      <c r="A213" s="58"/>
      <c r="E213" s="58"/>
    </row>
    <row r="214" spans="1:5" ht="14.4">
      <c r="A214" s="58"/>
      <c r="E214" s="58"/>
    </row>
    <row r="215" spans="1:5" ht="14.4">
      <c r="A215" s="58"/>
      <c r="E215" s="58"/>
    </row>
    <row r="216" spans="1:5" ht="14.4">
      <c r="A216" s="58"/>
      <c r="E216" s="58"/>
    </row>
    <row r="217" spans="1:5" ht="14.4">
      <c r="A217" s="58"/>
      <c r="E217" s="58"/>
    </row>
    <row r="218" spans="1:5" ht="14.4">
      <c r="A218" s="58"/>
      <c r="E218" s="58"/>
    </row>
    <row r="219" spans="1:5" ht="14.4">
      <c r="A219" s="58"/>
      <c r="E219" s="58"/>
    </row>
    <row r="220" spans="1:5" ht="14.4">
      <c r="A220" s="58"/>
      <c r="E220" s="58"/>
    </row>
    <row r="221" spans="1:5" ht="14.4">
      <c r="A221" s="58"/>
      <c r="E221" s="58"/>
    </row>
    <row r="222" spans="1:5" ht="14.4">
      <c r="A222" s="58"/>
      <c r="E222" s="58"/>
    </row>
    <row r="223" spans="1:5" ht="14.4">
      <c r="A223" s="58"/>
      <c r="E223" s="58"/>
    </row>
    <row r="224" spans="1:5" ht="14.4">
      <c r="A224" s="58"/>
      <c r="E224" s="58"/>
    </row>
    <row r="225" spans="1:5" ht="14.4">
      <c r="A225" s="58"/>
      <c r="E225" s="58"/>
    </row>
    <row r="226" spans="1:5" ht="14.4">
      <c r="A226" s="58"/>
      <c r="E226" s="58"/>
    </row>
    <row r="227" spans="1:5" ht="14.4">
      <c r="A227" s="58"/>
      <c r="E227" s="58"/>
    </row>
    <row r="228" spans="1:5" ht="14.4">
      <c r="A228" s="58"/>
      <c r="E228" s="58"/>
    </row>
    <row r="229" spans="1:5" ht="14.4">
      <c r="A229" s="58"/>
      <c r="E229" s="58"/>
    </row>
    <row r="230" spans="1:5" ht="14.4">
      <c r="A230" s="58"/>
      <c r="E230" s="58"/>
    </row>
    <row r="231" spans="1:5" ht="14.4">
      <c r="A231" s="58"/>
      <c r="E231" s="58"/>
    </row>
    <row r="232" spans="1:5" ht="14.4">
      <c r="A232" s="58"/>
      <c r="E232" s="58"/>
    </row>
    <row r="233" spans="1:5" ht="14.4">
      <c r="A233" s="58"/>
      <c r="E233" s="58"/>
    </row>
    <row r="234" spans="1:5" ht="14.4">
      <c r="A234" s="58"/>
      <c r="E234" s="58"/>
    </row>
    <row r="235" spans="1:5" ht="14.4">
      <c r="A235" s="58"/>
      <c r="E235" s="58"/>
    </row>
    <row r="236" spans="1:5" ht="14.4">
      <c r="A236" s="58"/>
      <c r="E236" s="58"/>
    </row>
    <row r="237" spans="1:5" ht="14.4">
      <c r="A237" s="58"/>
      <c r="E237" s="58"/>
    </row>
    <row r="238" spans="1:5" ht="14.4">
      <c r="A238" s="58"/>
      <c r="E238" s="58"/>
    </row>
    <row r="239" spans="1:5" ht="14.4">
      <c r="A239" s="58"/>
      <c r="E239" s="58"/>
    </row>
    <row r="240" spans="1:5" ht="14.4">
      <c r="A240" s="58"/>
      <c r="E240" s="58"/>
    </row>
    <row r="241" spans="1:5" ht="14.4">
      <c r="A241" s="58"/>
      <c r="E241" s="58"/>
    </row>
    <row r="242" spans="1:5" ht="14.4">
      <c r="A242" s="58"/>
      <c r="E242" s="58"/>
    </row>
    <row r="243" spans="1:5" ht="14.4">
      <c r="A243" s="58"/>
      <c r="E243" s="58"/>
    </row>
    <row r="244" spans="1:5" ht="14.4">
      <c r="A244" s="58"/>
      <c r="E244" s="58"/>
    </row>
    <row r="245" spans="1:5" ht="14.4">
      <c r="A245" s="58"/>
      <c r="E245" s="58"/>
    </row>
    <row r="246" spans="1:5" ht="14.4">
      <c r="A246" s="58"/>
      <c r="E246" s="58"/>
    </row>
    <row r="247" spans="1:5" ht="14.4">
      <c r="A247" s="58"/>
      <c r="E247" s="58"/>
    </row>
    <row r="248" spans="1:5" ht="14.4">
      <c r="A248" s="58"/>
      <c r="E248" s="58"/>
    </row>
    <row r="249" spans="1:5" ht="14.4">
      <c r="A249" s="58"/>
      <c r="E249" s="58"/>
    </row>
    <row r="250" spans="1:5" ht="14.4">
      <c r="A250" s="58"/>
      <c r="E250" s="58"/>
    </row>
    <row r="251" spans="1:5" ht="14.4">
      <c r="A251" s="58"/>
      <c r="E251" s="58"/>
    </row>
    <row r="252" spans="1:5" ht="14.4">
      <c r="A252" s="58"/>
      <c r="E252" s="58"/>
    </row>
    <row r="253" spans="1:5" ht="14.4">
      <c r="A253" s="58"/>
      <c r="E253" s="58"/>
    </row>
    <row r="254" spans="1:5" ht="14.4">
      <c r="A254" s="58"/>
      <c r="E254" s="58"/>
    </row>
    <row r="255" spans="1:5" ht="14.4">
      <c r="A255" s="58"/>
      <c r="E255" s="58"/>
    </row>
    <row r="256" spans="1:5" ht="14.4">
      <c r="A256" s="58"/>
      <c r="E256" s="58"/>
    </row>
    <row r="257" spans="1:5" ht="14.4">
      <c r="A257" s="58"/>
      <c r="E257" s="58"/>
    </row>
    <row r="258" spans="1:5" ht="14.4">
      <c r="A258" s="58"/>
      <c r="E258" s="58"/>
    </row>
    <row r="259" spans="1:5" ht="14.4">
      <c r="A259" s="58"/>
      <c r="E259" s="58"/>
    </row>
    <row r="260" spans="1:5" ht="14.4">
      <c r="A260" s="58"/>
      <c r="E260" s="58"/>
    </row>
    <row r="261" spans="1:5" ht="14.4">
      <c r="A261" s="58"/>
      <c r="E261" s="58"/>
    </row>
    <row r="262" spans="1:5" ht="14.4">
      <c r="A262" s="58"/>
      <c r="E262" s="58"/>
    </row>
    <row r="263" spans="1:5" ht="14.4">
      <c r="A263" s="58"/>
      <c r="E263" s="58"/>
    </row>
    <row r="264" spans="1:5" ht="14.4">
      <c r="A264" s="58"/>
      <c r="E264" s="58"/>
    </row>
    <row r="265" spans="1:5" ht="14.4">
      <c r="A265" s="58"/>
      <c r="E265" s="58"/>
    </row>
    <row r="266" spans="1:5" ht="14.4">
      <c r="A266" s="58"/>
      <c r="E266" s="58"/>
    </row>
    <row r="267" spans="1:5" ht="14.4">
      <c r="A267" s="58"/>
      <c r="E267" s="58"/>
    </row>
    <row r="268" spans="1:5" ht="14.4">
      <c r="A268" s="58"/>
      <c r="E268" s="58"/>
    </row>
    <row r="269" spans="1:5" ht="14.4">
      <c r="A269" s="58"/>
      <c r="E269" s="58"/>
    </row>
    <row r="270" spans="1:5" ht="14.4">
      <c r="A270" s="58"/>
      <c r="E270" s="58"/>
    </row>
    <row r="271" spans="1:5" ht="14.4">
      <c r="A271" s="58"/>
      <c r="E271" s="58"/>
    </row>
    <row r="272" spans="1:5" ht="14.4">
      <c r="A272" s="58"/>
      <c r="E272" s="58"/>
    </row>
    <row r="273" spans="1:5" ht="14.4">
      <c r="A273" s="58"/>
      <c r="E273" s="58"/>
    </row>
    <row r="274" spans="1:5" ht="14.4">
      <c r="A274" s="58"/>
      <c r="E274" s="58"/>
    </row>
    <row r="275" spans="1:5" ht="14.4">
      <c r="A275" s="58"/>
      <c r="E275" s="58"/>
    </row>
    <row r="276" spans="1:5" ht="14.4">
      <c r="A276" s="58"/>
      <c r="E276" s="58"/>
    </row>
    <row r="277" spans="1:5" ht="14.4">
      <c r="A277" s="58"/>
      <c r="E277" s="58"/>
    </row>
    <row r="278" spans="1:5" ht="14.4">
      <c r="A278" s="58"/>
      <c r="E278" s="58"/>
    </row>
    <row r="279" spans="1:5" ht="14.4">
      <c r="A279" s="58"/>
      <c r="E279" s="58"/>
    </row>
    <row r="280" spans="1:5" ht="14.4">
      <c r="A280" s="58"/>
      <c r="E280" s="58"/>
    </row>
    <row r="281" spans="1:5" ht="14.4">
      <c r="A281" s="58"/>
      <c r="E281" s="58"/>
    </row>
    <row r="282" spans="1:5" ht="14.4">
      <c r="A282" s="58"/>
      <c r="E282" s="58"/>
    </row>
    <row r="283" spans="1:5" ht="14.4">
      <c r="A283" s="58"/>
      <c r="E283" s="58"/>
    </row>
    <row r="284" spans="1:5" ht="14.4">
      <c r="A284" s="58"/>
      <c r="E284" s="58"/>
    </row>
    <row r="285" spans="1:5" ht="14.4">
      <c r="A285" s="58"/>
      <c r="E285" s="58"/>
    </row>
    <row r="286" spans="1:5" ht="14.4">
      <c r="A286" s="58"/>
      <c r="E286" s="58"/>
    </row>
    <row r="287" spans="1:5" ht="14.4">
      <c r="A287" s="58"/>
      <c r="E287" s="58"/>
    </row>
    <row r="288" spans="1:5" ht="14.4">
      <c r="A288" s="58"/>
      <c r="E288" s="58"/>
    </row>
    <row r="289" spans="1:5" ht="14.4">
      <c r="A289" s="58"/>
      <c r="E289" s="58"/>
    </row>
    <row r="290" spans="1:5" ht="14.4">
      <c r="A290" s="58"/>
      <c r="E290" s="58"/>
    </row>
    <row r="291" spans="1:5" ht="14.4">
      <c r="A291" s="58"/>
      <c r="E291" s="58"/>
    </row>
    <row r="292" spans="1:5" ht="14.4">
      <c r="A292" s="58"/>
      <c r="E292" s="58"/>
    </row>
    <row r="293" spans="1:5" ht="14.4">
      <c r="A293" s="58"/>
      <c r="E293" s="58"/>
    </row>
    <row r="294" spans="1:5" ht="14.4">
      <c r="A294" s="58"/>
      <c r="E294" s="58"/>
    </row>
    <row r="295" spans="1:5" ht="14.4">
      <c r="A295" s="58"/>
      <c r="E295" s="58"/>
    </row>
    <row r="296" spans="1:5" ht="14.4">
      <c r="A296" s="58"/>
      <c r="E296" s="58"/>
    </row>
    <row r="297" spans="1:5" ht="14.4">
      <c r="A297" s="58"/>
      <c r="E297" s="58"/>
    </row>
    <row r="298" spans="1:5" ht="14.4">
      <c r="A298" s="58"/>
      <c r="E298" s="58"/>
    </row>
    <row r="299" spans="1:5" ht="14.4">
      <c r="A299" s="58"/>
      <c r="E299" s="58"/>
    </row>
    <row r="300" spans="1:5" ht="14.4">
      <c r="A300" s="58"/>
      <c r="E300" s="58"/>
    </row>
    <row r="301" spans="1:5" ht="14.4">
      <c r="A301" s="58"/>
      <c r="E301" s="58"/>
    </row>
    <row r="302" spans="1:5" ht="14.4">
      <c r="A302" s="58"/>
      <c r="E302" s="58"/>
    </row>
    <row r="303" spans="1:5" ht="14.4">
      <c r="A303" s="58"/>
      <c r="E303" s="58"/>
    </row>
    <row r="304" spans="1:5" ht="14.4">
      <c r="A304" s="58"/>
      <c r="E304" s="58"/>
    </row>
    <row r="305" spans="1:5" ht="14.4">
      <c r="A305" s="58"/>
      <c r="E305" s="58"/>
    </row>
    <row r="306" spans="1:5" ht="14.4">
      <c r="A306" s="58"/>
      <c r="E306" s="58"/>
    </row>
    <row r="307" spans="1:5" ht="14.4">
      <c r="A307" s="58"/>
      <c r="E307" s="58"/>
    </row>
    <row r="308" spans="1:5" ht="14.4">
      <c r="A308" s="58"/>
      <c r="E308" s="58"/>
    </row>
    <row r="309" spans="1:5" ht="14.4">
      <c r="A309" s="58"/>
      <c r="E309" s="58"/>
    </row>
    <row r="310" spans="1:5" ht="14.4">
      <c r="A310" s="58"/>
      <c r="E310" s="58"/>
    </row>
    <row r="311" spans="1:5" ht="14.4">
      <c r="A311" s="58"/>
      <c r="E311" s="58"/>
    </row>
    <row r="312" spans="1:5" ht="14.4">
      <c r="A312" s="58"/>
      <c r="E312" s="58"/>
    </row>
    <row r="313" spans="1:5" ht="14.4">
      <c r="A313" s="58"/>
      <c r="E313" s="58"/>
    </row>
    <row r="314" spans="1:5" ht="14.4">
      <c r="A314" s="58"/>
      <c r="E314" s="58"/>
    </row>
    <row r="315" spans="1:5" ht="14.4">
      <c r="A315" s="58"/>
      <c r="E315" s="58"/>
    </row>
    <row r="316" spans="1:5" ht="14.4">
      <c r="A316" s="58"/>
      <c r="E316" s="58"/>
    </row>
    <row r="317" spans="1:5" ht="14.4">
      <c r="A317" s="58"/>
      <c r="E317" s="58"/>
    </row>
    <row r="318" spans="1:5" ht="14.4">
      <c r="A318" s="58"/>
      <c r="E318" s="58"/>
    </row>
    <row r="319" spans="1:5" ht="14.4">
      <c r="A319" s="58"/>
      <c r="E319" s="58"/>
    </row>
    <row r="320" spans="1:5" ht="14.4">
      <c r="A320" s="58"/>
      <c r="E320" s="58"/>
    </row>
    <row r="321" spans="1:5" ht="14.4">
      <c r="A321" s="58"/>
      <c r="E321" s="58"/>
    </row>
    <row r="322" spans="1:5" ht="14.4">
      <c r="A322" s="58"/>
      <c r="E322" s="58"/>
    </row>
    <row r="323" spans="1:5" ht="14.4">
      <c r="A323" s="58"/>
      <c r="E323" s="58"/>
    </row>
    <row r="324" spans="1:5" ht="14.4">
      <c r="A324" s="58"/>
      <c r="E324" s="58"/>
    </row>
    <row r="325" spans="1:5" ht="14.4">
      <c r="A325" s="58"/>
      <c r="E325" s="58"/>
    </row>
    <row r="326" spans="1:5" ht="14.4">
      <c r="A326" s="58"/>
      <c r="E326" s="58"/>
    </row>
    <row r="327" spans="1:5" ht="14.4">
      <c r="A327" s="58"/>
      <c r="E327" s="58"/>
    </row>
    <row r="328" spans="1:5" ht="14.4">
      <c r="A328" s="58"/>
      <c r="E328" s="58"/>
    </row>
    <row r="329" spans="1:5" ht="14.4">
      <c r="A329" s="58"/>
      <c r="E329" s="58"/>
    </row>
    <row r="330" spans="1:5" ht="14.4">
      <c r="A330" s="58"/>
      <c r="E330" s="58"/>
    </row>
    <row r="331" spans="1:5" ht="14.4">
      <c r="A331" s="58"/>
      <c r="E331" s="58"/>
    </row>
    <row r="332" spans="1:5" ht="14.4">
      <c r="A332" s="58"/>
      <c r="E332" s="58"/>
    </row>
    <row r="333" spans="1:5" ht="14.4">
      <c r="A333" s="58"/>
      <c r="E333" s="58"/>
    </row>
    <row r="334" spans="1:5" ht="14.4">
      <c r="A334" s="58"/>
      <c r="E334" s="58"/>
    </row>
    <row r="335" spans="1:5" ht="14.4">
      <c r="A335" s="58"/>
      <c r="E335" s="58"/>
    </row>
    <row r="336" spans="1:5" ht="14.4">
      <c r="A336" s="58"/>
      <c r="E336" s="58"/>
    </row>
    <row r="337" spans="1:5" ht="14.4">
      <c r="A337" s="58"/>
      <c r="E337" s="58"/>
    </row>
    <row r="338" spans="1:5" ht="14.4">
      <c r="A338" s="58"/>
      <c r="E338" s="58"/>
    </row>
    <row r="339" spans="1:5" ht="14.4">
      <c r="A339" s="58"/>
      <c r="E339" s="58"/>
    </row>
    <row r="340" spans="1:5" ht="14.4">
      <c r="A340" s="58"/>
      <c r="E340" s="58"/>
    </row>
    <row r="341" spans="1:5" ht="14.4">
      <c r="A341" s="58"/>
      <c r="E341" s="58"/>
    </row>
    <row r="342" spans="1:5" ht="14.4">
      <c r="A342" s="58"/>
      <c r="E342" s="58"/>
    </row>
    <row r="343" spans="1:5" ht="14.4">
      <c r="A343" s="58"/>
      <c r="E343" s="58"/>
    </row>
    <row r="344" spans="1:5" ht="14.4">
      <c r="A344" s="58"/>
      <c r="E344" s="58"/>
    </row>
    <row r="345" spans="1:5" ht="14.4">
      <c r="A345" s="58"/>
      <c r="E345" s="58"/>
    </row>
    <row r="346" spans="1:5" ht="14.4">
      <c r="A346" s="58"/>
      <c r="E346" s="58"/>
    </row>
    <row r="347" spans="1:5" ht="14.4">
      <c r="A347" s="58"/>
      <c r="E347" s="58"/>
    </row>
    <row r="348" spans="1:5" ht="14.4">
      <c r="A348" s="58"/>
      <c r="E348" s="58"/>
    </row>
    <row r="349" spans="1:5" ht="14.4">
      <c r="A349" s="58"/>
      <c r="E349" s="58"/>
    </row>
    <row r="350" spans="1:5" ht="14.4">
      <c r="A350" s="58"/>
      <c r="E350" s="58"/>
    </row>
    <row r="351" spans="1:5" ht="14.4">
      <c r="A351" s="58"/>
      <c r="E351" s="58"/>
    </row>
    <row r="352" spans="1:5" ht="14.4">
      <c r="A352" s="58"/>
      <c r="E352" s="58"/>
    </row>
    <row r="353" spans="1:5" ht="14.4">
      <c r="A353" s="58"/>
      <c r="E353" s="58"/>
    </row>
    <row r="354" spans="1:5" ht="14.4">
      <c r="A354" s="58"/>
      <c r="E354" s="58"/>
    </row>
    <row r="355" spans="1:5" ht="14.4">
      <c r="A355" s="58"/>
      <c r="E355" s="58"/>
    </row>
    <row r="356" spans="1:5" ht="14.4">
      <c r="A356" s="58"/>
      <c r="E356" s="58"/>
    </row>
    <row r="357" spans="1:5" ht="14.4">
      <c r="A357" s="58"/>
      <c r="E357" s="58"/>
    </row>
    <row r="358" spans="1:5" ht="14.4">
      <c r="A358" s="58"/>
      <c r="E358" s="58"/>
    </row>
    <row r="359" spans="1:5" ht="14.4">
      <c r="A359" s="58"/>
      <c r="E359" s="58"/>
    </row>
    <row r="360" spans="1:5" ht="14.4">
      <c r="A360" s="58"/>
      <c r="E360" s="58"/>
    </row>
    <row r="361" spans="1:5" ht="14.4">
      <c r="A361" s="58"/>
      <c r="E361" s="58"/>
    </row>
    <row r="362" spans="1:5" ht="14.4">
      <c r="A362" s="58"/>
      <c r="E362" s="58"/>
    </row>
    <row r="363" spans="1:5" ht="14.4">
      <c r="A363" s="58"/>
      <c r="E363" s="58"/>
    </row>
    <row r="364" spans="1:5" ht="14.4">
      <c r="A364" s="58"/>
      <c r="E364" s="58"/>
    </row>
    <row r="365" spans="1:5" ht="14.4">
      <c r="A365" s="58"/>
      <c r="E365" s="58"/>
    </row>
    <row r="366" spans="1:5" ht="14.4">
      <c r="A366" s="58"/>
      <c r="E366" s="58"/>
    </row>
    <row r="367" spans="1:5" ht="14.4">
      <c r="A367" s="58"/>
      <c r="E367" s="58"/>
    </row>
    <row r="368" spans="1:5" ht="14.4">
      <c r="A368" s="58"/>
      <c r="E368" s="58"/>
    </row>
    <row r="369" spans="1:5" ht="14.4">
      <c r="A369" s="58"/>
      <c r="E369" s="58"/>
    </row>
    <row r="370" spans="1:5" ht="14.4">
      <c r="A370" s="58"/>
      <c r="E370" s="58"/>
    </row>
    <row r="371" spans="1:5" ht="14.4">
      <c r="A371" s="58"/>
      <c r="E371" s="58"/>
    </row>
    <row r="372" spans="1:5" ht="14.4">
      <c r="A372" s="58"/>
      <c r="E372" s="58"/>
    </row>
    <row r="373" spans="1:5" ht="14.4">
      <c r="A373" s="58"/>
      <c r="E373" s="58"/>
    </row>
    <row r="374" spans="1:5" ht="14.4">
      <c r="A374" s="58"/>
      <c r="E374" s="58"/>
    </row>
    <row r="375" spans="1:5" ht="14.4">
      <c r="A375" s="58"/>
      <c r="E375" s="58"/>
    </row>
    <row r="376" spans="1:5" ht="14.4">
      <c r="A376" s="58"/>
      <c r="E376" s="58"/>
    </row>
    <row r="377" spans="1:5" ht="14.4">
      <c r="A377" s="58"/>
      <c r="E377" s="58"/>
    </row>
    <row r="378" spans="1:5" ht="14.4">
      <c r="A378" s="58"/>
      <c r="E378" s="58"/>
    </row>
    <row r="379" spans="1:5" ht="14.4">
      <c r="A379" s="58"/>
      <c r="E379" s="58"/>
    </row>
    <row r="380" spans="1:5" ht="14.4">
      <c r="A380" s="58"/>
      <c r="E380" s="58"/>
    </row>
    <row r="381" spans="1:5" ht="14.4">
      <c r="A381" s="58"/>
      <c r="E381" s="58"/>
    </row>
    <row r="382" spans="1:5" ht="14.4">
      <c r="A382" s="58"/>
      <c r="E382" s="58"/>
    </row>
    <row r="383" spans="1:5" ht="14.4">
      <c r="A383" s="58"/>
      <c r="E383" s="58"/>
    </row>
    <row r="384" spans="1:5" ht="14.4">
      <c r="A384" s="58"/>
      <c r="E384" s="58"/>
    </row>
    <row r="385" spans="1:5" ht="14.4">
      <c r="A385" s="58"/>
      <c r="E385" s="58"/>
    </row>
    <row r="386" spans="1:5" ht="14.4">
      <c r="A386" s="58"/>
      <c r="E386" s="58"/>
    </row>
    <row r="387" spans="1:5" ht="14.4">
      <c r="A387" s="58"/>
      <c r="E387" s="58"/>
    </row>
    <row r="388" spans="1:5" ht="14.4">
      <c r="A388" s="58"/>
      <c r="E388" s="58"/>
    </row>
    <row r="389" spans="1:5" ht="14.4">
      <c r="A389" s="58"/>
      <c r="E389" s="58"/>
    </row>
    <row r="390" spans="1:5" ht="14.4">
      <c r="A390" s="58"/>
      <c r="E390" s="58"/>
    </row>
    <row r="391" spans="1:5" ht="14.4">
      <c r="A391" s="58"/>
      <c r="E391" s="58"/>
    </row>
    <row r="392" spans="1:5" ht="14.4">
      <c r="A392" s="58"/>
      <c r="E392" s="58"/>
    </row>
    <row r="393" spans="1:5" ht="14.4">
      <c r="A393" s="58"/>
      <c r="E393" s="58"/>
    </row>
    <row r="394" spans="1:5" ht="14.4">
      <c r="A394" s="58"/>
      <c r="E394" s="58"/>
    </row>
    <row r="395" spans="1:5" ht="14.4">
      <c r="A395" s="58"/>
      <c r="E395" s="58"/>
    </row>
    <row r="396" spans="1:5" ht="14.4">
      <c r="A396" s="58"/>
      <c r="E396" s="58"/>
    </row>
    <row r="397" spans="1:5" ht="14.4">
      <c r="A397" s="58"/>
      <c r="E397" s="58"/>
    </row>
    <row r="398" spans="1:5" ht="14.4">
      <c r="A398" s="58"/>
      <c r="E398" s="58"/>
    </row>
    <row r="399" spans="1:5" ht="14.4">
      <c r="A399" s="58"/>
      <c r="E399" s="58"/>
    </row>
    <row r="400" spans="1:5" ht="14.4">
      <c r="A400" s="58"/>
      <c r="E400" s="58"/>
    </row>
    <row r="401" spans="1:5" ht="14.4">
      <c r="A401" s="58"/>
      <c r="E401" s="58"/>
    </row>
    <row r="402" spans="1:5" ht="14.4">
      <c r="A402" s="58"/>
      <c r="E402" s="58"/>
    </row>
    <row r="403" spans="1:5" ht="14.4">
      <c r="A403" s="58"/>
      <c r="E403" s="58"/>
    </row>
    <row r="404" spans="1:5" ht="14.4">
      <c r="A404" s="58"/>
      <c r="E404" s="58"/>
    </row>
    <row r="405" spans="1:5" ht="14.4">
      <c r="A405" s="58"/>
      <c r="E405" s="58"/>
    </row>
    <row r="406" spans="1:5" ht="14.4">
      <c r="A406" s="58"/>
      <c r="E406" s="58"/>
    </row>
    <row r="407" spans="1:5" ht="14.4">
      <c r="A407" s="58"/>
      <c r="E407" s="58"/>
    </row>
    <row r="408" spans="1:5" ht="14.4">
      <c r="A408" s="58"/>
      <c r="E408" s="58"/>
    </row>
    <row r="409" spans="1:5" ht="14.4">
      <c r="A409" s="58"/>
      <c r="E409" s="58"/>
    </row>
    <row r="410" spans="1:5" ht="14.4">
      <c r="A410" s="58"/>
      <c r="E410" s="58"/>
    </row>
    <row r="411" spans="1:5" ht="14.4">
      <c r="A411" s="58"/>
      <c r="E411" s="58"/>
    </row>
    <row r="412" spans="1:5" ht="14.4">
      <c r="A412" s="58"/>
      <c r="E412" s="58"/>
    </row>
    <row r="413" spans="1:5" ht="14.4">
      <c r="A413" s="58"/>
      <c r="E413" s="58"/>
    </row>
    <row r="414" spans="1:5" ht="14.4">
      <c r="A414" s="58"/>
      <c r="E414" s="58"/>
    </row>
    <row r="415" spans="1:5" ht="14.4">
      <c r="A415" s="58"/>
      <c r="E415" s="58"/>
    </row>
    <row r="416" spans="1:5" ht="14.4">
      <c r="A416" s="58"/>
      <c r="E416" s="58"/>
    </row>
    <row r="417" spans="1:5" ht="14.4">
      <c r="A417" s="58"/>
      <c r="E417" s="58"/>
    </row>
    <row r="418" spans="1:5" ht="14.4">
      <c r="A418" s="58"/>
      <c r="E418" s="58"/>
    </row>
    <row r="419" spans="1:5" ht="14.4">
      <c r="A419" s="58"/>
      <c r="E419" s="58"/>
    </row>
    <row r="420" spans="1:5" ht="14.4">
      <c r="A420" s="58"/>
      <c r="E420" s="58"/>
    </row>
    <row r="421" spans="1:5" ht="14.4">
      <c r="A421" s="58"/>
      <c r="E421" s="58"/>
    </row>
    <row r="422" spans="1:5" ht="14.4">
      <c r="A422" s="58"/>
      <c r="E422" s="58"/>
    </row>
    <row r="423" spans="1:5" ht="14.4">
      <c r="A423" s="58"/>
      <c r="E423" s="58"/>
    </row>
    <row r="424" spans="1:5" ht="14.4">
      <c r="A424" s="58"/>
      <c r="E424" s="58"/>
    </row>
    <row r="425" spans="1:5" ht="14.4">
      <c r="A425" s="58"/>
      <c r="E425" s="58"/>
    </row>
    <row r="426" spans="1:5" ht="14.4">
      <c r="A426" s="58"/>
      <c r="E426" s="58"/>
    </row>
    <row r="427" spans="1:5" ht="14.4">
      <c r="A427" s="58"/>
      <c r="E427" s="58"/>
    </row>
    <row r="428" spans="1:5" ht="14.4">
      <c r="A428" s="58"/>
      <c r="E428" s="58"/>
    </row>
    <row r="429" spans="1:5" ht="14.4">
      <c r="A429" s="58"/>
      <c r="E429" s="58"/>
    </row>
    <row r="430" spans="1:5" ht="14.4">
      <c r="A430" s="58"/>
      <c r="E430" s="58"/>
    </row>
    <row r="431" spans="1:5" ht="14.4">
      <c r="A431" s="58"/>
      <c r="E431" s="58"/>
    </row>
    <row r="432" spans="1:5" ht="14.4">
      <c r="A432" s="58"/>
      <c r="E432" s="58"/>
    </row>
    <row r="433" spans="1:5" ht="14.4">
      <c r="A433" s="58"/>
      <c r="E433" s="58"/>
    </row>
    <row r="434" spans="1:5" ht="14.4">
      <c r="A434" s="58"/>
      <c r="E434" s="58"/>
    </row>
    <row r="435" spans="1:5" ht="14.4">
      <c r="A435" s="58"/>
      <c r="E435" s="58"/>
    </row>
    <row r="436" spans="1:5" ht="14.4">
      <c r="A436" s="58"/>
      <c r="E436" s="58"/>
    </row>
    <row r="437" spans="1:5" ht="14.4">
      <c r="A437" s="58"/>
      <c r="E437" s="58"/>
    </row>
    <row r="438" spans="1:5" ht="14.4">
      <c r="A438" s="58"/>
      <c r="E438" s="58"/>
    </row>
    <row r="439" spans="1:5" ht="14.4">
      <c r="A439" s="58"/>
      <c r="E439" s="58"/>
    </row>
    <row r="440" spans="1:5" ht="14.4">
      <c r="A440" s="58"/>
      <c r="E440" s="58"/>
    </row>
    <row r="441" spans="1:5" ht="14.4">
      <c r="A441" s="58"/>
      <c r="E441" s="58"/>
    </row>
    <row r="442" spans="1:5" ht="14.4">
      <c r="A442" s="58"/>
      <c r="E442" s="58"/>
    </row>
    <row r="443" spans="1:5" ht="14.4">
      <c r="A443" s="58"/>
      <c r="E443" s="58"/>
    </row>
    <row r="444" spans="1:5" ht="14.4">
      <c r="A444" s="58"/>
      <c r="E444" s="58"/>
    </row>
    <row r="445" spans="1:5" ht="14.4">
      <c r="A445" s="58"/>
      <c r="E445" s="58"/>
    </row>
    <row r="446" spans="1:5" ht="14.4">
      <c r="A446" s="58"/>
      <c r="E446" s="58"/>
    </row>
    <row r="447" spans="1:5" ht="14.4">
      <c r="A447" s="58"/>
      <c r="E447" s="58"/>
    </row>
    <row r="448" spans="1:5" ht="14.4">
      <c r="A448" s="58"/>
      <c r="E448" s="58"/>
    </row>
    <row r="449" spans="1:5" ht="14.4">
      <c r="A449" s="58"/>
      <c r="E449" s="58"/>
    </row>
    <row r="450" spans="1:5" ht="14.4">
      <c r="A450" s="58"/>
      <c r="E450" s="58"/>
    </row>
    <row r="451" spans="1:5" ht="14.4">
      <c r="A451" s="58"/>
      <c r="E451" s="58"/>
    </row>
    <row r="452" spans="1:5" ht="14.4">
      <c r="A452" s="58"/>
      <c r="E452" s="58"/>
    </row>
    <row r="453" spans="1:5" ht="14.4">
      <c r="A453" s="58"/>
      <c r="E453" s="58"/>
    </row>
    <row r="454" spans="1:5" ht="14.4">
      <c r="A454" s="58"/>
      <c r="E454" s="58"/>
    </row>
    <row r="455" spans="1:5" ht="14.4">
      <c r="A455" s="58"/>
      <c r="E455" s="58"/>
    </row>
    <row r="456" spans="1:5" ht="14.4">
      <c r="A456" s="58"/>
      <c r="E456" s="58"/>
    </row>
    <row r="457" spans="1:5" ht="14.4">
      <c r="A457" s="58"/>
      <c r="E457" s="58"/>
    </row>
    <row r="458" spans="1:5" ht="14.4">
      <c r="A458" s="58"/>
      <c r="E458" s="58"/>
    </row>
    <row r="459" spans="1:5" ht="14.4">
      <c r="A459" s="58"/>
      <c r="E459" s="58"/>
    </row>
    <row r="460" spans="1:5" ht="14.4">
      <c r="A460" s="58"/>
      <c r="E460" s="58"/>
    </row>
    <row r="461" spans="1:5" ht="14.4">
      <c r="A461" s="58"/>
      <c r="E461" s="58"/>
    </row>
    <row r="462" spans="1:5" ht="14.4">
      <c r="A462" s="58"/>
      <c r="E462" s="58"/>
    </row>
    <row r="463" spans="1:5" ht="14.4">
      <c r="A463" s="58"/>
      <c r="E463" s="58"/>
    </row>
    <row r="464" spans="1:5" ht="14.4">
      <c r="A464" s="58"/>
      <c r="E464" s="58"/>
    </row>
    <row r="465" spans="1:5" ht="14.4">
      <c r="A465" s="58"/>
      <c r="E465" s="58"/>
    </row>
    <row r="466" spans="1:5" ht="14.4">
      <c r="A466" s="58"/>
      <c r="E466" s="58"/>
    </row>
    <row r="467" spans="1:5" ht="14.4">
      <c r="A467" s="58"/>
      <c r="E467" s="58"/>
    </row>
    <row r="468" spans="1:5" ht="14.4">
      <c r="A468" s="58"/>
      <c r="E468" s="58"/>
    </row>
    <row r="469" spans="1:5" ht="14.4">
      <c r="A469" s="58"/>
      <c r="E469" s="58"/>
    </row>
    <row r="470" spans="1:5" ht="14.4">
      <c r="A470" s="58"/>
      <c r="E470" s="58"/>
    </row>
    <row r="471" spans="1:5" ht="14.4">
      <c r="A471" s="58"/>
      <c r="E471" s="58"/>
    </row>
    <row r="472" spans="1:5" ht="14.4">
      <c r="A472" s="58"/>
      <c r="E472" s="58"/>
    </row>
    <row r="473" spans="1:5" ht="14.4">
      <c r="A473" s="58"/>
      <c r="E473" s="58"/>
    </row>
    <row r="474" spans="1:5" ht="14.4">
      <c r="A474" s="58"/>
      <c r="E474" s="58"/>
    </row>
    <row r="475" spans="1:5" ht="14.4">
      <c r="A475" s="58"/>
      <c r="E475" s="58"/>
    </row>
    <row r="476" spans="1:5" ht="14.4">
      <c r="A476" s="58"/>
      <c r="E476" s="58"/>
    </row>
    <row r="477" spans="1:5" ht="14.4">
      <c r="A477" s="58"/>
      <c r="E477" s="58"/>
    </row>
    <row r="478" spans="1:5" ht="14.4">
      <c r="A478" s="58"/>
      <c r="E478" s="58"/>
    </row>
    <row r="479" spans="1:5" ht="14.4">
      <c r="A479" s="58"/>
      <c r="E479" s="58"/>
    </row>
    <row r="480" spans="1:5" ht="14.4">
      <c r="A480" s="58"/>
      <c r="E480" s="58"/>
    </row>
    <row r="481" spans="1:5" ht="14.4">
      <c r="A481" s="58"/>
      <c r="E481" s="58"/>
    </row>
    <row r="482" spans="1:5" ht="14.4">
      <c r="A482" s="58"/>
      <c r="E482" s="58"/>
    </row>
    <row r="483" spans="1:5" ht="14.4">
      <c r="A483" s="58"/>
      <c r="E483" s="58"/>
    </row>
    <row r="484" spans="1:5" ht="14.4">
      <c r="A484" s="58"/>
      <c r="E484" s="58"/>
    </row>
    <row r="485" spans="1:5" ht="14.4">
      <c r="A485" s="58"/>
      <c r="E485" s="58"/>
    </row>
    <row r="486" spans="1:5" ht="14.4">
      <c r="A486" s="58"/>
      <c r="E486" s="58"/>
    </row>
    <row r="487" spans="1:5" ht="14.4">
      <c r="A487" s="58"/>
      <c r="E487" s="58"/>
    </row>
    <row r="488" spans="1:5" ht="14.4">
      <c r="A488" s="58"/>
      <c r="E488" s="58"/>
    </row>
    <row r="489" spans="1:5" ht="14.4">
      <c r="A489" s="58"/>
      <c r="E489" s="58"/>
    </row>
    <row r="490" spans="1:5" ht="14.4">
      <c r="A490" s="58"/>
      <c r="E490" s="58"/>
    </row>
    <row r="491" spans="1:5" ht="14.4">
      <c r="A491" s="58"/>
      <c r="E491" s="58"/>
    </row>
    <row r="492" spans="1:5" ht="14.4">
      <c r="A492" s="58"/>
      <c r="E492" s="58"/>
    </row>
    <row r="493" spans="1:5" ht="14.4">
      <c r="A493" s="58"/>
      <c r="E493" s="58"/>
    </row>
    <row r="494" spans="1:5" ht="14.4">
      <c r="A494" s="58"/>
      <c r="E494" s="58"/>
    </row>
    <row r="495" spans="1:5" ht="14.4">
      <c r="A495" s="58"/>
      <c r="E495" s="58"/>
    </row>
    <row r="496" spans="1:5" ht="14.4">
      <c r="A496" s="58"/>
      <c r="E496" s="58"/>
    </row>
    <row r="497" spans="1:5" ht="14.4">
      <c r="A497" s="58"/>
      <c r="E497" s="58"/>
    </row>
    <row r="498" spans="1:5" ht="14.4">
      <c r="A498" s="58"/>
      <c r="E498" s="58"/>
    </row>
    <row r="499" spans="1:5" ht="14.4">
      <c r="A499" s="58"/>
      <c r="E499" s="58"/>
    </row>
    <row r="500" spans="1:5" ht="14.4">
      <c r="A500" s="58"/>
      <c r="E500" s="58"/>
    </row>
    <row r="501" spans="1:5" ht="14.4">
      <c r="A501" s="58"/>
      <c r="E501" s="58"/>
    </row>
    <row r="502" spans="1:5" ht="14.4">
      <c r="A502" s="58"/>
      <c r="E502" s="58"/>
    </row>
    <row r="503" spans="1:5" ht="14.4">
      <c r="A503" s="58"/>
      <c r="E503" s="58"/>
    </row>
    <row r="504" spans="1:5" ht="14.4">
      <c r="A504" s="58"/>
      <c r="E504" s="58"/>
    </row>
    <row r="505" spans="1:5" ht="14.4">
      <c r="A505" s="58"/>
      <c r="E505" s="58"/>
    </row>
    <row r="506" spans="1:5" ht="14.4">
      <c r="A506" s="58"/>
      <c r="E506" s="58"/>
    </row>
    <row r="507" spans="1:5" ht="14.4">
      <c r="A507" s="58"/>
      <c r="E507" s="58"/>
    </row>
    <row r="508" spans="1:5" ht="14.4">
      <c r="A508" s="58"/>
      <c r="E508" s="58"/>
    </row>
    <row r="509" spans="1:5" ht="14.4">
      <c r="A509" s="58"/>
      <c r="E509" s="58"/>
    </row>
    <row r="510" spans="1:5" ht="14.4">
      <c r="A510" s="58"/>
      <c r="E510" s="58"/>
    </row>
    <row r="511" spans="1:5" ht="14.4">
      <c r="A511" s="58"/>
      <c r="E511" s="58"/>
    </row>
    <row r="512" spans="1:5" ht="14.4">
      <c r="A512" s="58"/>
      <c r="E512" s="58"/>
    </row>
    <row r="513" spans="1:5" ht="14.4">
      <c r="A513" s="58"/>
      <c r="E513" s="58"/>
    </row>
    <row r="514" spans="1:5" ht="14.4">
      <c r="A514" s="58"/>
      <c r="E514" s="58"/>
    </row>
    <row r="515" spans="1:5" ht="14.4">
      <c r="A515" s="58"/>
      <c r="E515" s="58"/>
    </row>
    <row r="516" spans="1:5" ht="14.4">
      <c r="A516" s="58"/>
      <c r="E516" s="58"/>
    </row>
    <row r="517" spans="1:5" ht="14.4">
      <c r="A517" s="58"/>
      <c r="E517" s="58"/>
    </row>
    <row r="518" spans="1:5" ht="14.4">
      <c r="A518" s="58"/>
      <c r="E518" s="58"/>
    </row>
    <row r="519" spans="1:5" ht="14.4">
      <c r="A519" s="58"/>
      <c r="E519" s="58"/>
    </row>
    <row r="520" spans="1:5" ht="14.4">
      <c r="A520" s="58"/>
      <c r="E520" s="58"/>
    </row>
    <row r="521" spans="1:5" ht="14.4">
      <c r="A521" s="58"/>
      <c r="E521" s="58"/>
    </row>
    <row r="522" spans="1:5" ht="14.4">
      <c r="A522" s="58"/>
      <c r="E522" s="58"/>
    </row>
    <row r="523" spans="1:5" ht="14.4">
      <c r="A523" s="58"/>
      <c r="E523" s="58"/>
    </row>
    <row r="524" spans="1:5" ht="14.4">
      <c r="A524" s="58"/>
      <c r="E524" s="58"/>
    </row>
    <row r="525" spans="1:5" ht="14.4">
      <c r="A525" s="58"/>
      <c r="E525" s="58"/>
    </row>
    <row r="526" spans="1:5" ht="14.4">
      <c r="A526" s="58"/>
      <c r="E526" s="58"/>
    </row>
    <row r="527" spans="1:5" ht="14.4">
      <c r="A527" s="58"/>
      <c r="E527" s="58"/>
    </row>
    <row r="528" spans="1:5" ht="14.4">
      <c r="A528" s="58"/>
      <c r="E528" s="58"/>
    </row>
    <row r="529" spans="1:5" ht="14.4">
      <c r="A529" s="58"/>
      <c r="E529" s="58"/>
    </row>
    <row r="530" spans="1:5" ht="14.4">
      <c r="A530" s="58"/>
      <c r="E530" s="58"/>
    </row>
    <row r="531" spans="1:5" ht="14.4">
      <c r="A531" s="58"/>
      <c r="E531" s="58"/>
    </row>
    <row r="532" spans="1:5" ht="14.4">
      <c r="A532" s="58"/>
      <c r="E532" s="58"/>
    </row>
    <row r="533" spans="1:5" ht="14.4">
      <c r="A533" s="58"/>
      <c r="E533" s="58"/>
    </row>
    <row r="534" spans="1:5" ht="14.4">
      <c r="A534" s="58"/>
      <c r="E534" s="58"/>
    </row>
    <row r="535" spans="1:5" ht="14.4">
      <c r="A535" s="58"/>
      <c r="E535" s="58"/>
    </row>
    <row r="536" spans="1:5" ht="14.4">
      <c r="A536" s="58"/>
      <c r="E536" s="58"/>
    </row>
    <row r="537" spans="1:5" ht="14.4">
      <c r="A537" s="58"/>
      <c r="E537" s="58"/>
    </row>
    <row r="538" spans="1:5" ht="14.4">
      <c r="A538" s="58"/>
      <c r="E538" s="58"/>
    </row>
    <row r="539" spans="1:5" ht="14.4">
      <c r="A539" s="58"/>
      <c r="E539" s="58"/>
    </row>
    <row r="540" spans="1:5" ht="14.4">
      <c r="A540" s="58"/>
      <c r="E540" s="58"/>
    </row>
    <row r="541" spans="1:5" ht="14.4">
      <c r="A541" s="58"/>
      <c r="E541" s="58"/>
    </row>
    <row r="542" spans="1:5" ht="14.4">
      <c r="A542" s="58"/>
      <c r="E542" s="58"/>
    </row>
    <row r="543" spans="1:5" ht="14.4">
      <c r="A543" s="58"/>
      <c r="E543" s="58"/>
    </row>
    <row r="544" spans="1:5" ht="14.4">
      <c r="A544" s="58"/>
      <c r="E544" s="58"/>
    </row>
    <row r="545" spans="1:5" ht="14.4">
      <c r="A545" s="58"/>
      <c r="E545" s="58"/>
    </row>
    <row r="546" spans="1:5" ht="14.4">
      <c r="A546" s="58"/>
      <c r="E546" s="58"/>
    </row>
    <row r="547" spans="1:5" ht="14.4">
      <c r="A547" s="58"/>
      <c r="E547" s="58"/>
    </row>
    <row r="548" spans="1:5" ht="14.4">
      <c r="A548" s="58"/>
      <c r="E548" s="58"/>
    </row>
    <row r="549" spans="1:5" ht="14.4">
      <c r="A549" s="58"/>
      <c r="E549" s="58"/>
    </row>
    <row r="550" spans="1:5" ht="14.4">
      <c r="A550" s="58"/>
      <c r="E550" s="58"/>
    </row>
    <row r="551" spans="1:5" ht="14.4">
      <c r="A551" s="58"/>
      <c r="E551" s="58"/>
    </row>
    <row r="552" spans="1:5" ht="14.4">
      <c r="A552" s="58"/>
      <c r="E552" s="58"/>
    </row>
    <row r="553" spans="1:5" ht="14.4">
      <c r="A553" s="58"/>
      <c r="E553" s="58"/>
    </row>
    <row r="554" spans="1:5" ht="14.4">
      <c r="A554" s="58"/>
      <c r="E554" s="58"/>
    </row>
    <row r="555" spans="1:5" ht="14.4">
      <c r="A555" s="58"/>
      <c r="E555" s="58"/>
    </row>
    <row r="556" spans="1:5" ht="14.4">
      <c r="A556" s="58"/>
      <c r="E556" s="58"/>
    </row>
    <row r="557" spans="1:5" ht="14.4">
      <c r="A557" s="58"/>
      <c r="E557" s="58"/>
    </row>
    <row r="558" spans="1:5" ht="14.4">
      <c r="A558" s="58"/>
      <c r="E558" s="58"/>
    </row>
    <row r="559" spans="1:5" ht="14.4">
      <c r="A559" s="58"/>
      <c r="E559" s="58"/>
    </row>
    <row r="560" spans="1:5" ht="14.4">
      <c r="A560" s="58"/>
      <c r="E560" s="58"/>
    </row>
    <row r="561" spans="1:5" ht="14.4">
      <c r="A561" s="58"/>
      <c r="E561" s="58"/>
    </row>
    <row r="562" spans="1:5" ht="14.4">
      <c r="A562" s="58"/>
      <c r="E562" s="58"/>
    </row>
    <row r="563" spans="1:5" ht="14.4">
      <c r="A563" s="58"/>
      <c r="E563" s="58"/>
    </row>
    <row r="564" spans="1:5" ht="14.4">
      <c r="A564" s="58"/>
      <c r="E564" s="58"/>
    </row>
    <row r="565" spans="1:5" ht="14.4">
      <c r="A565" s="58"/>
      <c r="E565" s="58"/>
    </row>
    <row r="566" spans="1:5" ht="14.4">
      <c r="A566" s="58"/>
      <c r="E566" s="58"/>
    </row>
    <row r="567" spans="1:5" ht="14.4">
      <c r="A567" s="58"/>
      <c r="E567" s="58"/>
    </row>
    <row r="568" spans="1:5" ht="14.4">
      <c r="A568" s="58"/>
      <c r="E568" s="58"/>
    </row>
    <row r="569" spans="1:5" ht="14.4">
      <c r="A569" s="58"/>
      <c r="E569" s="58"/>
    </row>
    <row r="570" spans="1:5" ht="14.4">
      <c r="A570" s="58"/>
      <c r="E570" s="58"/>
    </row>
    <row r="571" spans="1:5" ht="14.4">
      <c r="A571" s="58"/>
      <c r="E571" s="58"/>
    </row>
    <row r="572" spans="1:5" ht="14.4">
      <c r="A572" s="58"/>
      <c r="E572" s="58"/>
    </row>
    <row r="573" spans="1:5" ht="14.4">
      <c r="A573" s="58"/>
      <c r="E573" s="58"/>
    </row>
    <row r="574" spans="1:5" ht="14.4">
      <c r="A574" s="58"/>
      <c r="E574" s="58"/>
    </row>
    <row r="575" spans="1:5" ht="14.4">
      <c r="A575" s="58"/>
      <c r="E575" s="58"/>
    </row>
    <row r="576" spans="1:5" ht="14.4">
      <c r="A576" s="58"/>
      <c r="E576" s="58"/>
    </row>
    <row r="577" spans="1:5" ht="14.4">
      <c r="A577" s="58"/>
      <c r="E577" s="58"/>
    </row>
    <row r="578" spans="1:5" ht="14.4">
      <c r="A578" s="58"/>
      <c r="E578" s="58"/>
    </row>
    <row r="579" spans="1:5" ht="14.4">
      <c r="A579" s="58"/>
      <c r="E579" s="58"/>
    </row>
    <row r="580" spans="1:5" ht="14.4">
      <c r="A580" s="58"/>
      <c r="E580" s="58"/>
    </row>
    <row r="581" spans="1:5" ht="14.4">
      <c r="A581" s="58"/>
      <c r="E581" s="58"/>
    </row>
    <row r="582" spans="1:5" ht="14.4">
      <c r="A582" s="58"/>
      <c r="E582" s="58"/>
    </row>
    <row r="583" spans="1:5" ht="14.4">
      <c r="A583" s="58"/>
      <c r="E583" s="58"/>
    </row>
    <row r="584" spans="1:5" ht="14.4">
      <c r="A584" s="58"/>
      <c r="E584" s="58"/>
    </row>
    <row r="585" spans="1:5" ht="14.4">
      <c r="A585" s="58"/>
      <c r="E585" s="58"/>
    </row>
    <row r="586" spans="1:5" ht="14.4">
      <c r="A586" s="58"/>
      <c r="E586" s="58"/>
    </row>
    <row r="587" spans="1:5" ht="14.4">
      <c r="A587" s="58"/>
      <c r="E587" s="58"/>
    </row>
    <row r="588" spans="1:5" ht="14.4">
      <c r="A588" s="58"/>
      <c r="E588" s="58"/>
    </row>
    <row r="589" spans="1:5" ht="14.4">
      <c r="A589" s="58"/>
      <c r="E589" s="58"/>
    </row>
    <row r="590" spans="1:5" ht="14.4">
      <c r="A590" s="58"/>
      <c r="E590" s="58"/>
    </row>
    <row r="591" spans="1:5" ht="14.4">
      <c r="A591" s="58"/>
      <c r="E591" s="58"/>
    </row>
    <row r="592" spans="1:5" ht="14.4">
      <c r="A592" s="58"/>
      <c r="E592" s="58"/>
    </row>
    <row r="593" spans="1:5" ht="14.4">
      <c r="A593" s="58"/>
      <c r="E593" s="58"/>
    </row>
    <row r="594" spans="1:5" ht="14.4">
      <c r="A594" s="58"/>
      <c r="E594" s="58"/>
    </row>
    <row r="595" spans="1:5" ht="14.4">
      <c r="A595" s="58"/>
      <c r="E595" s="58"/>
    </row>
    <row r="596" spans="1:5" ht="14.4">
      <c r="A596" s="58"/>
      <c r="E596" s="58"/>
    </row>
    <row r="597" spans="1:5" ht="14.4">
      <c r="A597" s="58"/>
      <c r="E597" s="58"/>
    </row>
    <row r="598" spans="1:5" ht="14.4">
      <c r="A598" s="58"/>
      <c r="E598" s="58"/>
    </row>
    <row r="599" spans="1:5" ht="14.4">
      <c r="A599" s="58"/>
      <c r="E599" s="58"/>
    </row>
    <row r="600" spans="1:5" ht="14.4">
      <c r="A600" s="58"/>
      <c r="E600" s="58"/>
    </row>
    <row r="601" spans="1:5" ht="14.4">
      <c r="A601" s="58"/>
      <c r="E601" s="58"/>
    </row>
    <row r="602" spans="1:5" ht="14.4">
      <c r="A602" s="58"/>
      <c r="E602" s="58"/>
    </row>
    <row r="603" spans="1:5" ht="14.4">
      <c r="A603" s="58"/>
      <c r="E603" s="58"/>
    </row>
    <row r="604" spans="1:5" ht="14.4">
      <c r="A604" s="58"/>
      <c r="E604" s="58"/>
    </row>
    <row r="605" spans="1:5" ht="14.4">
      <c r="A605" s="58"/>
      <c r="E605" s="58"/>
    </row>
    <row r="606" spans="1:5" ht="14.4">
      <c r="A606" s="58"/>
      <c r="E606" s="58"/>
    </row>
    <row r="607" spans="1:5" ht="14.4">
      <c r="A607" s="58"/>
      <c r="E607" s="58"/>
    </row>
    <row r="608" spans="1:5" ht="14.4">
      <c r="A608" s="58"/>
      <c r="E608" s="58"/>
    </row>
    <row r="609" spans="1:5" ht="14.4">
      <c r="A609" s="58"/>
      <c r="E609" s="58"/>
    </row>
    <row r="610" spans="1:5" ht="14.4">
      <c r="A610" s="58"/>
      <c r="E610" s="58"/>
    </row>
    <row r="611" spans="1:5" ht="14.4">
      <c r="A611" s="58"/>
      <c r="E611" s="58"/>
    </row>
    <row r="612" spans="1:5" ht="14.4">
      <c r="A612" s="58"/>
      <c r="E612" s="58"/>
    </row>
    <row r="613" spans="1:5" ht="14.4">
      <c r="A613" s="58"/>
      <c r="E613" s="58"/>
    </row>
    <row r="614" spans="1:5" ht="14.4">
      <c r="A614" s="58"/>
      <c r="E614" s="58"/>
    </row>
    <row r="615" spans="1:5" ht="14.4">
      <c r="A615" s="58"/>
      <c r="E615" s="58"/>
    </row>
    <row r="616" spans="1:5" ht="14.4">
      <c r="A616" s="58"/>
      <c r="E616" s="58"/>
    </row>
    <row r="617" spans="1:5" ht="14.4">
      <c r="A617" s="58"/>
      <c r="E617" s="58"/>
    </row>
    <row r="618" spans="1:5" ht="14.4">
      <c r="A618" s="58"/>
      <c r="E618" s="58"/>
    </row>
    <row r="619" spans="1:5" ht="14.4">
      <c r="A619" s="58"/>
      <c r="E619" s="58"/>
    </row>
    <row r="620" spans="1:5" ht="14.4">
      <c r="A620" s="58"/>
      <c r="E620" s="58"/>
    </row>
    <row r="621" spans="1:5" ht="14.4">
      <c r="A621" s="58"/>
      <c r="E621" s="58"/>
    </row>
    <row r="622" spans="1:5" ht="14.4">
      <c r="A622" s="58"/>
      <c r="E622" s="58"/>
    </row>
    <row r="623" spans="1:5" ht="14.4">
      <c r="A623" s="58"/>
      <c r="E623" s="58"/>
    </row>
    <row r="624" spans="1:5" ht="14.4">
      <c r="A624" s="58"/>
      <c r="E624" s="58"/>
    </row>
    <row r="625" spans="1:5" ht="14.4">
      <c r="A625" s="58"/>
      <c r="E625" s="58"/>
    </row>
    <row r="626" spans="1:5" ht="14.4">
      <c r="A626" s="58"/>
      <c r="E626" s="58"/>
    </row>
    <row r="627" spans="1:5" ht="14.4">
      <c r="A627" s="58"/>
      <c r="E627" s="58"/>
    </row>
    <row r="628" spans="1:5" ht="14.4">
      <c r="A628" s="58"/>
      <c r="E628" s="58"/>
    </row>
    <row r="629" spans="1:5" ht="14.4">
      <c r="A629" s="58"/>
      <c r="E629" s="58"/>
    </row>
    <row r="630" spans="1:5" ht="14.4">
      <c r="A630" s="58"/>
      <c r="E630" s="58"/>
    </row>
    <row r="631" spans="1:5" ht="14.4">
      <c r="A631" s="58"/>
      <c r="E631" s="58"/>
    </row>
    <row r="632" spans="1:5" ht="14.4">
      <c r="A632" s="58"/>
      <c r="E632" s="58"/>
    </row>
    <row r="633" spans="1:5" ht="14.4">
      <c r="A633" s="58"/>
      <c r="E633" s="58"/>
    </row>
    <row r="634" spans="1:5" ht="14.4">
      <c r="A634" s="58"/>
      <c r="E634" s="58"/>
    </row>
    <row r="635" spans="1:5" ht="14.4">
      <c r="A635" s="58"/>
      <c r="E635" s="58"/>
    </row>
    <row r="636" spans="1:5" ht="14.4">
      <c r="A636" s="58"/>
      <c r="E636" s="58"/>
    </row>
    <row r="637" spans="1:5" ht="14.4">
      <c r="A637" s="58"/>
      <c r="E637" s="58"/>
    </row>
    <row r="638" spans="1:5" ht="14.4">
      <c r="A638" s="58"/>
      <c r="E638" s="58"/>
    </row>
    <row r="639" spans="1:5" ht="14.4">
      <c r="A639" s="58"/>
      <c r="E639" s="58"/>
    </row>
    <row r="640" spans="1:5" ht="14.4">
      <c r="A640" s="58"/>
      <c r="E640" s="58"/>
    </row>
    <row r="641" spans="1:5" ht="14.4">
      <c r="A641" s="58"/>
      <c r="E641" s="58"/>
    </row>
    <row r="642" spans="1:5" ht="14.4">
      <c r="A642" s="58"/>
      <c r="E642" s="58"/>
    </row>
    <row r="643" spans="1:5" ht="14.4">
      <c r="A643" s="58"/>
      <c r="E643" s="58"/>
    </row>
    <row r="644" spans="1:5" ht="14.4">
      <c r="A644" s="58"/>
      <c r="E644" s="58"/>
    </row>
    <row r="645" spans="1:5" ht="14.4">
      <c r="A645" s="58"/>
      <c r="E645" s="58"/>
    </row>
    <row r="646" spans="1:5" ht="14.4">
      <c r="A646" s="58"/>
      <c r="E646" s="58"/>
    </row>
    <row r="647" spans="1:5" ht="14.4">
      <c r="A647" s="58"/>
      <c r="E647" s="58"/>
    </row>
    <row r="648" spans="1:5" ht="14.4">
      <c r="A648" s="58"/>
      <c r="E648" s="58"/>
    </row>
    <row r="649" spans="1:5" ht="14.4">
      <c r="A649" s="58"/>
      <c r="E649" s="58"/>
    </row>
    <row r="650" spans="1:5" ht="14.4">
      <c r="A650" s="58"/>
      <c r="E650" s="58"/>
    </row>
    <row r="651" spans="1:5" ht="14.4">
      <c r="A651" s="58"/>
      <c r="E651" s="58"/>
    </row>
    <row r="652" spans="1:5" ht="14.4">
      <c r="A652" s="58"/>
      <c r="E652" s="58"/>
    </row>
    <row r="653" spans="1:5" ht="14.4">
      <c r="A653" s="58"/>
      <c r="E653" s="58"/>
    </row>
    <row r="654" spans="1:5" ht="14.4">
      <c r="A654" s="58"/>
      <c r="E654" s="58"/>
    </row>
    <row r="655" spans="1:5" ht="14.4">
      <c r="A655" s="58"/>
      <c r="E655" s="58"/>
    </row>
    <row r="656" spans="1:5" ht="14.4">
      <c r="A656" s="58"/>
      <c r="E656" s="58"/>
    </row>
    <row r="657" spans="1:5" ht="14.4">
      <c r="A657" s="58"/>
      <c r="E657" s="58"/>
    </row>
    <row r="658" spans="1:5" ht="14.4">
      <c r="A658" s="58"/>
      <c r="E658" s="58"/>
    </row>
    <row r="659" spans="1:5" ht="14.4">
      <c r="A659" s="58"/>
      <c r="E659" s="58"/>
    </row>
    <row r="660" spans="1:5" ht="14.4">
      <c r="A660" s="58"/>
      <c r="E660" s="58"/>
    </row>
    <row r="661" spans="1:5" ht="14.4">
      <c r="A661" s="58"/>
      <c r="E661" s="58"/>
    </row>
    <row r="662" spans="1:5" ht="14.4">
      <c r="A662" s="58"/>
      <c r="E662" s="58"/>
    </row>
    <row r="663" spans="1:5" ht="14.4">
      <c r="A663" s="58"/>
      <c r="E663" s="58"/>
    </row>
    <row r="664" spans="1:5" ht="14.4">
      <c r="A664" s="58"/>
      <c r="E664" s="58"/>
    </row>
    <row r="665" spans="1:5" ht="14.4">
      <c r="A665" s="58"/>
      <c r="E665" s="58"/>
    </row>
    <row r="666" spans="1:5" ht="14.4">
      <c r="A666" s="58"/>
      <c r="E666" s="58"/>
    </row>
    <row r="667" spans="1:5" ht="14.4">
      <c r="A667" s="58"/>
      <c r="E667" s="58"/>
    </row>
    <row r="668" spans="1:5" ht="14.4">
      <c r="A668" s="58"/>
      <c r="E668" s="58"/>
    </row>
    <row r="669" spans="1:5" ht="14.4">
      <c r="A669" s="58"/>
      <c r="E669" s="58"/>
    </row>
    <row r="670" spans="1:5" ht="14.4">
      <c r="A670" s="58"/>
      <c r="E670" s="58"/>
    </row>
    <row r="671" spans="1:5" ht="14.4">
      <c r="A671" s="58"/>
      <c r="E671" s="58"/>
    </row>
    <row r="672" spans="1:5" ht="14.4">
      <c r="A672" s="58"/>
      <c r="E672" s="58"/>
    </row>
    <row r="673" spans="1:5" ht="14.4">
      <c r="A673" s="58"/>
      <c r="E673" s="58"/>
    </row>
    <row r="674" spans="1:5" ht="14.4">
      <c r="A674" s="58"/>
      <c r="E674" s="58"/>
    </row>
    <row r="675" spans="1:5" ht="14.4">
      <c r="A675" s="58"/>
      <c r="E675" s="58"/>
    </row>
    <row r="676" spans="1:5" ht="14.4">
      <c r="A676" s="58"/>
      <c r="E676" s="58"/>
    </row>
    <row r="677" spans="1:5" ht="14.4">
      <c r="A677" s="58"/>
      <c r="E677" s="58"/>
    </row>
    <row r="678" spans="1:5" ht="14.4">
      <c r="A678" s="58"/>
      <c r="E678" s="58"/>
    </row>
    <row r="679" spans="1:5" ht="14.4">
      <c r="A679" s="58"/>
      <c r="E679" s="58"/>
    </row>
    <row r="680" spans="1:5" ht="14.4">
      <c r="A680" s="58"/>
      <c r="E680" s="58"/>
    </row>
    <row r="681" spans="1:5" ht="14.4">
      <c r="A681" s="58"/>
      <c r="E681" s="58"/>
    </row>
    <row r="682" spans="1:5" ht="14.4">
      <c r="A682" s="58"/>
      <c r="E682" s="58"/>
    </row>
    <row r="683" spans="1:5" ht="14.4">
      <c r="A683" s="58"/>
      <c r="E683" s="58"/>
    </row>
    <row r="684" spans="1:5" ht="14.4">
      <c r="A684" s="58"/>
      <c r="E684" s="58"/>
    </row>
    <row r="685" spans="1:5" ht="14.4">
      <c r="A685" s="58"/>
      <c r="E685" s="58"/>
    </row>
    <row r="686" spans="1:5" ht="14.4">
      <c r="A686" s="58"/>
      <c r="E686" s="58"/>
    </row>
    <row r="687" spans="1:5" ht="14.4">
      <c r="A687" s="58"/>
      <c r="E687" s="58"/>
    </row>
    <row r="688" spans="1:5" ht="14.4">
      <c r="A688" s="58"/>
      <c r="E688" s="58"/>
    </row>
    <row r="689" spans="1:5" ht="14.4">
      <c r="A689" s="58"/>
      <c r="E689" s="58"/>
    </row>
    <row r="690" spans="1:5" ht="14.4">
      <c r="A690" s="58"/>
      <c r="E690" s="58"/>
    </row>
    <row r="691" spans="1:5" ht="14.4">
      <c r="A691" s="58"/>
      <c r="E691" s="58"/>
    </row>
    <row r="692" spans="1:5" ht="14.4">
      <c r="A692" s="58"/>
      <c r="E692" s="58"/>
    </row>
    <row r="693" spans="1:5" ht="14.4">
      <c r="A693" s="58"/>
      <c r="E693" s="58"/>
    </row>
    <row r="694" spans="1:5" ht="14.4">
      <c r="A694" s="58"/>
      <c r="E694" s="58"/>
    </row>
    <row r="695" spans="1:5" ht="14.4">
      <c r="A695" s="58"/>
      <c r="E695" s="58"/>
    </row>
    <row r="696" spans="1:5" ht="14.4">
      <c r="A696" s="58"/>
      <c r="E696" s="58"/>
    </row>
    <row r="697" spans="1:5" ht="14.4">
      <c r="A697" s="58"/>
      <c r="E697" s="58"/>
    </row>
    <row r="698" spans="1:5" ht="14.4">
      <c r="A698" s="58"/>
      <c r="E698" s="58"/>
    </row>
    <row r="699" spans="1:5" ht="14.4">
      <c r="A699" s="58"/>
      <c r="E699" s="58"/>
    </row>
    <row r="700" spans="1:5" ht="14.4">
      <c r="A700" s="58"/>
      <c r="E700" s="58"/>
    </row>
    <row r="701" spans="1:5" ht="14.4">
      <c r="A701" s="58"/>
      <c r="E701" s="58"/>
    </row>
    <row r="702" spans="1:5" ht="14.4">
      <c r="A702" s="58"/>
      <c r="E702" s="58"/>
    </row>
    <row r="703" spans="1:5" ht="14.4">
      <c r="A703" s="58"/>
      <c r="E703" s="58"/>
    </row>
    <row r="704" spans="1:5" ht="14.4">
      <c r="A704" s="58"/>
      <c r="E704" s="58"/>
    </row>
    <row r="705" spans="1:5" ht="14.4">
      <c r="A705" s="58"/>
      <c r="E705" s="58"/>
    </row>
    <row r="706" spans="1:5" ht="14.4">
      <c r="A706" s="58"/>
      <c r="E706" s="58"/>
    </row>
    <row r="707" spans="1:5" ht="14.4">
      <c r="A707" s="58"/>
      <c r="E707" s="58"/>
    </row>
    <row r="708" spans="1:5" ht="14.4">
      <c r="A708" s="58"/>
      <c r="E708" s="58"/>
    </row>
    <row r="709" spans="1:5" ht="14.4">
      <c r="A709" s="58"/>
      <c r="E709" s="58"/>
    </row>
    <row r="710" spans="1:5" ht="14.4">
      <c r="A710" s="58"/>
      <c r="E710" s="58"/>
    </row>
    <row r="711" spans="1:5" ht="14.4">
      <c r="A711" s="58"/>
      <c r="E711" s="58"/>
    </row>
    <row r="712" spans="1:5" ht="14.4">
      <c r="A712" s="58"/>
      <c r="E712" s="58"/>
    </row>
    <row r="713" spans="1:5" ht="14.4">
      <c r="A713" s="58"/>
      <c r="E713" s="58"/>
    </row>
    <row r="714" spans="1:5" ht="14.4">
      <c r="A714" s="58"/>
      <c r="E714" s="58"/>
    </row>
    <row r="715" spans="1:5" ht="14.4">
      <c r="A715" s="58"/>
      <c r="E715" s="58"/>
    </row>
    <row r="716" spans="1:5" ht="14.4">
      <c r="A716" s="58"/>
      <c r="E716" s="58"/>
    </row>
    <row r="717" spans="1:5" ht="14.4">
      <c r="A717" s="58"/>
      <c r="E717" s="58"/>
    </row>
    <row r="718" spans="1:5" ht="14.4">
      <c r="A718" s="58"/>
      <c r="E718" s="58"/>
    </row>
    <row r="719" spans="1:5" ht="14.4">
      <c r="A719" s="58"/>
      <c r="E719" s="58"/>
    </row>
    <row r="720" spans="1:5" ht="14.4">
      <c r="A720" s="58"/>
      <c r="E720" s="58"/>
    </row>
    <row r="721" spans="1:5" ht="14.4">
      <c r="A721" s="58"/>
      <c r="E721" s="58"/>
    </row>
    <row r="722" spans="1:5" ht="14.4">
      <c r="A722" s="58"/>
      <c r="E722" s="58"/>
    </row>
    <row r="723" spans="1:5" ht="14.4">
      <c r="A723" s="58"/>
      <c r="E723" s="58"/>
    </row>
    <row r="724" spans="1:5" ht="14.4">
      <c r="A724" s="58"/>
      <c r="E724" s="58"/>
    </row>
    <row r="725" spans="1:5" ht="14.4">
      <c r="A725" s="58"/>
      <c r="E725" s="58"/>
    </row>
    <row r="726" spans="1:5" ht="14.4">
      <c r="A726" s="58"/>
      <c r="E726" s="58"/>
    </row>
    <row r="727" spans="1:5" ht="14.4">
      <c r="A727" s="58"/>
      <c r="E727" s="58"/>
    </row>
    <row r="728" spans="1:5" ht="14.4">
      <c r="A728" s="58"/>
      <c r="E728" s="58"/>
    </row>
    <row r="729" spans="1:5" ht="14.4">
      <c r="A729" s="58"/>
      <c r="E729" s="58"/>
    </row>
    <row r="730" spans="1:5" ht="14.4">
      <c r="A730" s="58"/>
      <c r="E730" s="58"/>
    </row>
    <row r="731" spans="1:5" ht="14.4">
      <c r="A731" s="58"/>
      <c r="E731" s="58"/>
    </row>
    <row r="732" spans="1:5" ht="14.4">
      <c r="A732" s="58"/>
      <c r="E732" s="58"/>
    </row>
    <row r="733" spans="1:5" ht="14.4">
      <c r="A733" s="58"/>
      <c r="E733" s="58"/>
    </row>
    <row r="734" spans="1:5" ht="14.4">
      <c r="A734" s="58"/>
      <c r="E734" s="58"/>
    </row>
    <row r="735" spans="1:5" ht="14.4">
      <c r="A735" s="58"/>
      <c r="E735" s="58"/>
    </row>
    <row r="736" spans="1:5" ht="14.4">
      <c r="A736" s="58"/>
      <c r="E736" s="58"/>
    </row>
    <row r="737" spans="1:5" ht="14.4">
      <c r="A737" s="58"/>
      <c r="E737" s="58"/>
    </row>
    <row r="738" spans="1:5" ht="14.4">
      <c r="A738" s="58"/>
      <c r="E738" s="58"/>
    </row>
    <row r="739" spans="1:5" ht="14.4">
      <c r="A739" s="58"/>
      <c r="E739" s="58"/>
    </row>
    <row r="740" spans="1:5" ht="14.4">
      <c r="A740" s="58"/>
      <c r="E740" s="58"/>
    </row>
    <row r="741" spans="1:5" ht="14.4">
      <c r="A741" s="58"/>
      <c r="E741" s="58"/>
    </row>
    <row r="742" spans="1:5" ht="14.4">
      <c r="A742" s="58"/>
      <c r="E742" s="58"/>
    </row>
    <row r="743" spans="1:5" ht="14.4">
      <c r="A743" s="58"/>
      <c r="E743" s="58"/>
    </row>
    <row r="744" spans="1:5" ht="14.4">
      <c r="A744" s="58"/>
      <c r="E744" s="58"/>
    </row>
    <row r="745" spans="1:5" ht="14.4">
      <c r="A745" s="58"/>
      <c r="E745" s="58"/>
    </row>
    <row r="746" spans="1:5" ht="14.4">
      <c r="A746" s="58"/>
      <c r="E746" s="58"/>
    </row>
    <row r="747" spans="1:5" ht="14.4">
      <c r="A747" s="58"/>
      <c r="E747" s="58"/>
    </row>
    <row r="748" spans="1:5" ht="14.4">
      <c r="A748" s="58"/>
      <c r="E748" s="58"/>
    </row>
    <row r="749" spans="1:5" ht="14.4">
      <c r="A749" s="58"/>
      <c r="E749" s="58"/>
    </row>
    <row r="750" spans="1:5" ht="14.4">
      <c r="A750" s="58"/>
      <c r="E750" s="58"/>
    </row>
    <row r="751" spans="1:5" ht="14.4">
      <c r="A751" s="58"/>
      <c r="E751" s="58"/>
    </row>
    <row r="752" spans="1:5" ht="14.4">
      <c r="A752" s="58"/>
      <c r="E752" s="58"/>
    </row>
    <row r="753" spans="1:5" ht="14.4">
      <c r="A753" s="58"/>
      <c r="E753" s="58"/>
    </row>
    <row r="754" spans="1:5" ht="14.4">
      <c r="A754" s="58"/>
      <c r="E754" s="58"/>
    </row>
    <row r="755" spans="1:5" ht="14.4">
      <c r="A755" s="58"/>
      <c r="E755" s="58"/>
    </row>
    <row r="756" spans="1:5" ht="14.4">
      <c r="A756" s="58"/>
      <c r="E756" s="58"/>
    </row>
    <row r="757" spans="1:5" ht="14.4">
      <c r="A757" s="58"/>
      <c r="E757" s="58"/>
    </row>
    <row r="758" spans="1:5" ht="14.4">
      <c r="A758" s="58"/>
      <c r="E758" s="58"/>
    </row>
    <row r="759" spans="1:5" ht="14.4">
      <c r="A759" s="58"/>
      <c r="E759" s="58"/>
    </row>
    <row r="760" spans="1:5" ht="14.4">
      <c r="A760" s="58"/>
      <c r="E760" s="58"/>
    </row>
    <row r="761" spans="1:5" ht="14.4">
      <c r="A761" s="58"/>
      <c r="E761" s="58"/>
    </row>
    <row r="762" spans="1:5" ht="14.4">
      <c r="A762" s="58"/>
      <c r="E762" s="58"/>
    </row>
    <row r="763" spans="1:5" ht="14.4">
      <c r="A763" s="58"/>
      <c r="E763" s="58"/>
    </row>
    <row r="764" spans="1:5" ht="14.4">
      <c r="A764" s="58"/>
      <c r="E764" s="58"/>
    </row>
    <row r="765" spans="1:5" ht="14.4">
      <c r="A765" s="58"/>
      <c r="E765" s="58"/>
    </row>
    <row r="766" spans="1:5" ht="14.4">
      <c r="A766" s="58"/>
      <c r="E766" s="58"/>
    </row>
    <row r="767" spans="1:5" ht="14.4">
      <c r="A767" s="58"/>
      <c r="E767" s="58"/>
    </row>
    <row r="768" spans="1:5" ht="14.4">
      <c r="A768" s="58"/>
      <c r="E768" s="58"/>
    </row>
    <row r="769" spans="1:5" ht="14.4">
      <c r="A769" s="58"/>
      <c r="E769" s="58"/>
    </row>
    <row r="770" spans="1:5" ht="14.4">
      <c r="A770" s="58"/>
      <c r="E770" s="58"/>
    </row>
    <row r="771" spans="1:5" ht="14.4">
      <c r="A771" s="58"/>
      <c r="E771" s="58"/>
    </row>
    <row r="772" spans="1:5" ht="14.4">
      <c r="A772" s="58"/>
      <c r="E772" s="58"/>
    </row>
    <row r="773" spans="1:5" ht="14.4">
      <c r="A773" s="58"/>
      <c r="E773" s="58"/>
    </row>
    <row r="774" spans="1:5" ht="14.4">
      <c r="A774" s="58"/>
      <c r="E774" s="58"/>
    </row>
    <row r="775" spans="1:5" ht="14.4">
      <c r="A775" s="58"/>
      <c r="E775" s="58"/>
    </row>
    <row r="776" spans="1:5" ht="14.4">
      <c r="A776" s="58"/>
      <c r="E776" s="58"/>
    </row>
    <row r="777" spans="1:5" ht="14.4">
      <c r="A777" s="58"/>
      <c r="E777" s="58"/>
    </row>
    <row r="778" spans="1:5" ht="14.4">
      <c r="A778" s="58"/>
      <c r="E778" s="58"/>
    </row>
    <row r="779" spans="1:5" ht="14.4">
      <c r="A779" s="58"/>
      <c r="E779" s="58"/>
    </row>
    <row r="780" spans="1:5" ht="14.4">
      <c r="A780" s="58"/>
      <c r="E780" s="58"/>
    </row>
    <row r="781" spans="1:5" ht="14.4">
      <c r="A781" s="58"/>
      <c r="E781" s="58"/>
    </row>
    <row r="782" spans="1:5" ht="14.4">
      <c r="A782" s="58"/>
      <c r="E782" s="58"/>
    </row>
    <row r="783" spans="1:5" ht="14.4">
      <c r="A783" s="58"/>
      <c r="E783" s="58"/>
    </row>
    <row r="784" spans="1:5" ht="14.4">
      <c r="A784" s="58"/>
      <c r="E784" s="58"/>
    </row>
    <row r="785" spans="1:5" ht="14.4">
      <c r="A785" s="58"/>
      <c r="E785" s="58"/>
    </row>
    <row r="786" spans="1:5" ht="14.4">
      <c r="A786" s="58"/>
      <c r="E786" s="58"/>
    </row>
    <row r="787" spans="1:5" ht="14.4">
      <c r="A787" s="58"/>
      <c r="E787" s="58"/>
    </row>
    <row r="788" spans="1:5" ht="14.4">
      <c r="A788" s="58"/>
      <c r="E788" s="58"/>
    </row>
    <row r="789" spans="1:5" ht="14.4">
      <c r="A789" s="58"/>
      <c r="E789" s="58"/>
    </row>
    <row r="790" spans="1:5" ht="14.4">
      <c r="A790" s="58"/>
      <c r="E790" s="58"/>
    </row>
    <row r="791" spans="1:5" ht="14.4">
      <c r="A791" s="58"/>
      <c r="E791" s="58"/>
    </row>
    <row r="792" spans="1:5" ht="14.4">
      <c r="A792" s="58"/>
      <c r="E792" s="58"/>
    </row>
    <row r="793" spans="1:5" ht="14.4">
      <c r="A793" s="58"/>
      <c r="E793" s="58"/>
    </row>
    <row r="794" spans="1:5" ht="14.4">
      <c r="A794" s="58"/>
      <c r="E794" s="58"/>
    </row>
    <row r="795" spans="1:5" ht="14.4">
      <c r="A795" s="58"/>
      <c r="E795" s="58"/>
    </row>
    <row r="796" spans="1:5" ht="14.4">
      <c r="A796" s="58"/>
      <c r="E796" s="58"/>
    </row>
    <row r="797" spans="1:5" ht="14.4">
      <c r="A797" s="58"/>
      <c r="E797" s="58"/>
    </row>
    <row r="798" spans="1:5" ht="14.4">
      <c r="A798" s="58"/>
      <c r="E798" s="58"/>
    </row>
    <row r="799" spans="1:5" ht="14.4">
      <c r="A799" s="58"/>
      <c r="E799" s="58"/>
    </row>
    <row r="800" spans="1:5" ht="14.4">
      <c r="A800" s="58"/>
      <c r="E800" s="58"/>
    </row>
    <row r="801" spans="1:5" ht="14.4">
      <c r="A801" s="58"/>
      <c r="E801" s="58"/>
    </row>
    <row r="802" spans="1:5" ht="14.4">
      <c r="A802" s="58"/>
      <c r="E802" s="58"/>
    </row>
    <row r="803" spans="1:5" ht="14.4">
      <c r="A803" s="58"/>
      <c r="E803" s="58"/>
    </row>
    <row r="804" spans="1:5" ht="14.4">
      <c r="A804" s="58"/>
      <c r="E804" s="58"/>
    </row>
    <row r="805" spans="1:5" ht="14.4">
      <c r="A805" s="58"/>
      <c r="E805" s="58"/>
    </row>
    <row r="806" spans="1:5" ht="14.4">
      <c r="A806" s="58"/>
      <c r="E806" s="58"/>
    </row>
    <row r="807" spans="1:5" ht="14.4">
      <c r="A807" s="58"/>
      <c r="E807" s="58"/>
    </row>
    <row r="808" spans="1:5" ht="14.4">
      <c r="A808" s="58"/>
      <c r="E808" s="58"/>
    </row>
    <row r="809" spans="1:5" ht="14.4">
      <c r="A809" s="58"/>
      <c r="E809" s="58"/>
    </row>
    <row r="810" spans="1:5" ht="14.4">
      <c r="A810" s="58"/>
      <c r="E810" s="58"/>
    </row>
    <row r="811" spans="1:5" ht="14.4">
      <c r="A811" s="58"/>
      <c r="E811" s="58"/>
    </row>
    <row r="812" spans="1:5" ht="14.4">
      <c r="A812" s="58"/>
      <c r="E812" s="58"/>
    </row>
    <row r="813" spans="1:5" ht="14.4">
      <c r="A813" s="58"/>
      <c r="E813" s="58"/>
    </row>
    <row r="814" spans="1:5" ht="14.4">
      <c r="A814" s="58"/>
      <c r="E814" s="58"/>
    </row>
    <row r="815" spans="1:5" ht="14.4">
      <c r="A815" s="58"/>
      <c r="E815" s="58"/>
    </row>
    <row r="816" spans="1:5" ht="14.4">
      <c r="A816" s="58"/>
      <c r="E816" s="58"/>
    </row>
    <row r="817" spans="1:5" ht="14.4">
      <c r="A817" s="58"/>
      <c r="E817" s="58"/>
    </row>
    <row r="818" spans="1:5" ht="14.4">
      <c r="A818" s="58"/>
      <c r="E818" s="58"/>
    </row>
    <row r="819" spans="1:5" ht="14.4">
      <c r="A819" s="58"/>
      <c r="E819" s="58"/>
    </row>
    <row r="820" spans="1:5" ht="14.4">
      <c r="A820" s="58"/>
      <c r="E820" s="58"/>
    </row>
    <row r="821" spans="1:5" ht="14.4">
      <c r="A821" s="58"/>
      <c r="E821" s="58"/>
    </row>
    <row r="822" spans="1:5" ht="14.4">
      <c r="A822" s="58"/>
      <c r="E822" s="58"/>
    </row>
    <row r="823" spans="1:5" ht="14.4">
      <c r="A823" s="58"/>
      <c r="E823" s="58"/>
    </row>
    <row r="824" spans="1:5" ht="14.4">
      <c r="A824" s="58"/>
      <c r="E824" s="58"/>
    </row>
    <row r="825" spans="1:5" ht="14.4">
      <c r="A825" s="58"/>
      <c r="E825" s="58"/>
    </row>
    <row r="826" spans="1:5" ht="14.4">
      <c r="A826" s="58"/>
      <c r="E826" s="58"/>
    </row>
    <row r="827" spans="1:5" ht="14.4">
      <c r="A827" s="58"/>
      <c r="E827" s="58"/>
    </row>
    <row r="828" spans="1:5" ht="14.4">
      <c r="A828" s="58"/>
      <c r="E828" s="58"/>
    </row>
    <row r="829" spans="1:5" ht="14.4">
      <c r="A829" s="58"/>
      <c r="E829" s="58"/>
    </row>
    <row r="830" spans="1:5" ht="14.4">
      <c r="A830" s="58"/>
      <c r="E830" s="58"/>
    </row>
    <row r="831" spans="1:5" ht="14.4">
      <c r="A831" s="58"/>
      <c r="E831" s="58"/>
    </row>
    <row r="832" spans="1:5" ht="14.4">
      <c r="A832" s="58"/>
      <c r="E832" s="58"/>
    </row>
    <row r="833" spans="1:5" ht="14.4">
      <c r="A833" s="58"/>
      <c r="E833" s="58"/>
    </row>
    <row r="834" spans="1:5" ht="14.4">
      <c r="A834" s="58"/>
      <c r="E834" s="58"/>
    </row>
    <row r="835" spans="1:5" ht="14.4">
      <c r="A835" s="58"/>
      <c r="E835" s="58"/>
    </row>
    <row r="836" spans="1:5" ht="14.4">
      <c r="A836" s="58"/>
      <c r="E836" s="58"/>
    </row>
    <row r="837" spans="1:5" ht="14.4">
      <c r="A837" s="58"/>
      <c r="E837" s="58"/>
    </row>
    <row r="838" spans="1:5" ht="14.4">
      <c r="A838" s="58"/>
      <c r="E838" s="58"/>
    </row>
    <row r="839" spans="1:5" ht="14.4">
      <c r="A839" s="58"/>
      <c r="E839" s="58"/>
    </row>
    <row r="840" spans="1:5" ht="14.4">
      <c r="A840" s="58"/>
      <c r="E840" s="58"/>
    </row>
    <row r="841" spans="1:5" ht="14.4">
      <c r="A841" s="58"/>
      <c r="E841" s="58"/>
    </row>
    <row r="842" spans="1:5" ht="14.4">
      <c r="A842" s="58"/>
      <c r="E842" s="58"/>
    </row>
    <row r="843" spans="1:5" ht="14.4">
      <c r="A843" s="58"/>
      <c r="E843" s="58"/>
    </row>
    <row r="844" spans="1:5" ht="14.4">
      <c r="A844" s="58"/>
      <c r="E844" s="58"/>
    </row>
    <row r="845" spans="1:5" ht="14.4">
      <c r="A845" s="58"/>
      <c r="E845" s="58"/>
    </row>
    <row r="846" spans="1:5" ht="14.4">
      <c r="A846" s="58"/>
      <c r="E846" s="58"/>
    </row>
    <row r="847" spans="1:5" ht="14.4">
      <c r="A847" s="58"/>
      <c r="E847" s="58"/>
    </row>
    <row r="848" spans="1:5" ht="14.4">
      <c r="A848" s="58"/>
      <c r="E848" s="58"/>
    </row>
    <row r="849" spans="1:5" ht="14.4">
      <c r="A849" s="58"/>
      <c r="E849" s="58"/>
    </row>
    <row r="850" spans="1:5" ht="14.4">
      <c r="A850" s="58"/>
      <c r="E850" s="58"/>
    </row>
    <row r="851" spans="1:5" ht="14.4">
      <c r="A851" s="58"/>
      <c r="E851" s="58"/>
    </row>
    <row r="852" spans="1:5" ht="14.4">
      <c r="A852" s="58"/>
      <c r="E852" s="58"/>
    </row>
    <row r="853" spans="1:5" ht="14.4">
      <c r="A853" s="58"/>
      <c r="E853" s="58"/>
    </row>
    <row r="854" spans="1:5" ht="14.4">
      <c r="A854" s="58"/>
      <c r="E854" s="58"/>
    </row>
    <row r="855" spans="1:5" ht="14.4">
      <c r="A855" s="58"/>
      <c r="E855" s="58"/>
    </row>
    <row r="856" spans="1:5" ht="14.4">
      <c r="A856" s="58"/>
      <c r="E856" s="58"/>
    </row>
    <row r="857" spans="1:5" ht="14.4">
      <c r="A857" s="58"/>
      <c r="E857" s="58"/>
    </row>
    <row r="858" spans="1:5" ht="14.4">
      <c r="A858" s="58"/>
      <c r="E858" s="58"/>
    </row>
    <row r="859" spans="1:5" ht="14.4">
      <c r="A859" s="58"/>
      <c r="E859" s="58"/>
    </row>
    <row r="860" spans="1:5" ht="14.4">
      <c r="A860" s="58"/>
      <c r="E860" s="58"/>
    </row>
    <row r="861" spans="1:5" ht="14.4">
      <c r="A861" s="58"/>
      <c r="E861" s="58"/>
    </row>
    <row r="862" spans="1:5" ht="14.4">
      <c r="A862" s="58"/>
      <c r="E862" s="58"/>
    </row>
    <row r="863" spans="1:5" ht="14.4">
      <c r="A863" s="58"/>
      <c r="E863" s="58"/>
    </row>
    <row r="864" spans="1:5" ht="14.4">
      <c r="A864" s="58"/>
      <c r="E864" s="58"/>
    </row>
    <row r="865" spans="1:5" ht="14.4">
      <c r="A865" s="58"/>
      <c r="E865" s="58"/>
    </row>
    <row r="866" spans="1:5" ht="14.4">
      <c r="A866" s="58"/>
      <c r="E866" s="58"/>
    </row>
    <row r="867" spans="1:5" ht="14.4">
      <c r="A867" s="58"/>
      <c r="E867" s="58"/>
    </row>
    <row r="868" spans="1:5" ht="14.4">
      <c r="A868" s="58"/>
      <c r="E868" s="58"/>
    </row>
    <row r="869" spans="1:5" ht="14.4">
      <c r="A869" s="58"/>
      <c r="E869" s="58"/>
    </row>
    <row r="870" spans="1:5" ht="14.4">
      <c r="A870" s="58"/>
      <c r="E870" s="58"/>
    </row>
    <row r="871" spans="1:5" ht="14.4">
      <c r="A871" s="58"/>
      <c r="E871" s="58"/>
    </row>
    <row r="872" spans="1:5" ht="14.4">
      <c r="A872" s="58"/>
      <c r="E872" s="58"/>
    </row>
    <row r="873" spans="1:5" ht="14.4">
      <c r="A873" s="58"/>
      <c r="E873" s="58"/>
    </row>
    <row r="874" spans="1:5" ht="14.4">
      <c r="A874" s="58"/>
      <c r="E874" s="58"/>
    </row>
    <row r="875" spans="1:5" ht="14.4">
      <c r="A875" s="58"/>
      <c r="E875" s="58"/>
    </row>
    <row r="876" spans="1:5" ht="14.4">
      <c r="A876" s="58"/>
      <c r="E876" s="58"/>
    </row>
    <row r="877" spans="1:5" ht="14.4">
      <c r="A877" s="58"/>
      <c r="E877" s="58"/>
    </row>
    <row r="878" spans="1:5" ht="14.4">
      <c r="A878" s="58"/>
      <c r="E878" s="58"/>
    </row>
    <row r="879" spans="1:5" ht="14.4">
      <c r="A879" s="58"/>
      <c r="E879" s="58"/>
    </row>
    <row r="880" spans="1:5" ht="14.4">
      <c r="A880" s="58"/>
      <c r="E880" s="58"/>
    </row>
    <row r="881" spans="1:5" ht="14.4">
      <c r="A881" s="58"/>
      <c r="E881" s="58"/>
    </row>
    <row r="882" spans="1:5" ht="14.4">
      <c r="A882" s="58"/>
      <c r="E882" s="58"/>
    </row>
    <row r="883" spans="1:5" ht="14.4">
      <c r="A883" s="58"/>
      <c r="E883" s="58"/>
    </row>
    <row r="884" spans="1:5" ht="14.4">
      <c r="A884" s="58"/>
      <c r="E884" s="58"/>
    </row>
    <row r="885" spans="1:5" ht="14.4">
      <c r="A885" s="58"/>
      <c r="E885" s="58"/>
    </row>
    <row r="886" spans="1:5" ht="14.4">
      <c r="A886" s="58"/>
      <c r="E886" s="58"/>
    </row>
    <row r="887" spans="1:5" ht="14.4">
      <c r="A887" s="58"/>
      <c r="E887" s="58"/>
    </row>
    <row r="888" spans="1:5" ht="14.4">
      <c r="A888" s="58"/>
      <c r="E888" s="58"/>
    </row>
    <row r="889" spans="1:5" ht="14.4">
      <c r="A889" s="58"/>
      <c r="E889" s="58"/>
    </row>
    <row r="890" spans="1:5" ht="14.4">
      <c r="A890" s="58"/>
      <c r="E890" s="58"/>
    </row>
    <row r="891" spans="1:5" ht="14.4">
      <c r="A891" s="58"/>
      <c r="E891" s="58"/>
    </row>
    <row r="892" spans="1:5" ht="14.4">
      <c r="A892" s="58"/>
      <c r="E892" s="58"/>
    </row>
    <row r="893" spans="1:5" ht="14.4">
      <c r="A893" s="58"/>
      <c r="E893" s="58"/>
    </row>
    <row r="894" spans="1:5" ht="14.4">
      <c r="A894" s="58"/>
      <c r="E894" s="58"/>
    </row>
    <row r="895" spans="1:5" ht="14.4">
      <c r="A895" s="58"/>
      <c r="E895" s="58"/>
    </row>
    <row r="896" spans="1:5" ht="14.4">
      <c r="A896" s="58"/>
      <c r="E896" s="58"/>
    </row>
    <row r="897" spans="1:5" ht="14.4">
      <c r="A897" s="58"/>
      <c r="E897" s="58"/>
    </row>
    <row r="898" spans="1:5" ht="14.4">
      <c r="A898" s="58"/>
      <c r="E898" s="58"/>
    </row>
    <row r="899" spans="1:5" ht="14.4">
      <c r="A899" s="58"/>
      <c r="E899" s="58"/>
    </row>
    <row r="900" spans="1:5" ht="14.4">
      <c r="A900" s="58"/>
      <c r="E900" s="58"/>
    </row>
    <row r="901" spans="1:5" ht="14.4">
      <c r="A901" s="58"/>
      <c r="E901" s="58"/>
    </row>
    <row r="902" spans="1:5" ht="14.4">
      <c r="A902" s="58"/>
      <c r="E902" s="58"/>
    </row>
    <row r="903" spans="1:5" ht="14.4">
      <c r="A903" s="58"/>
      <c r="E903" s="58"/>
    </row>
    <row r="904" spans="1:5" ht="14.4">
      <c r="A904" s="58"/>
      <c r="E904" s="58"/>
    </row>
    <row r="905" spans="1:5" ht="14.4">
      <c r="A905" s="58"/>
      <c r="E905" s="58"/>
    </row>
    <row r="906" spans="1:5" ht="14.4">
      <c r="A906" s="58"/>
      <c r="E906" s="58"/>
    </row>
    <row r="907" spans="1:5" ht="14.4">
      <c r="A907" s="58"/>
      <c r="E907" s="58"/>
    </row>
    <row r="908" spans="1:5" ht="14.4">
      <c r="A908" s="58"/>
      <c r="E908" s="58"/>
    </row>
    <row r="909" spans="1:5" ht="14.4">
      <c r="A909" s="58"/>
      <c r="E909" s="58"/>
    </row>
    <row r="910" spans="1:5" ht="14.4">
      <c r="A910" s="58"/>
      <c r="E910" s="58"/>
    </row>
    <row r="911" spans="1:5" ht="14.4">
      <c r="A911" s="58"/>
      <c r="E911" s="58"/>
    </row>
    <row r="912" spans="1:5" ht="14.4">
      <c r="A912" s="58"/>
      <c r="E912" s="58"/>
    </row>
    <row r="913" spans="1:5" ht="14.4">
      <c r="A913" s="58"/>
      <c r="E913" s="58"/>
    </row>
    <row r="914" spans="1:5" ht="14.4">
      <c r="A914" s="58"/>
      <c r="E914" s="58"/>
    </row>
    <row r="915" spans="1:5" ht="14.4">
      <c r="A915" s="58"/>
      <c r="E915" s="58"/>
    </row>
    <row r="916" spans="1:5" ht="14.4">
      <c r="A916" s="58"/>
      <c r="E916" s="58"/>
    </row>
    <row r="917" spans="1:5" ht="14.4">
      <c r="A917" s="58"/>
      <c r="E917" s="58"/>
    </row>
    <row r="918" spans="1:5" ht="14.4">
      <c r="A918" s="58"/>
      <c r="E918" s="58"/>
    </row>
    <row r="919" spans="1:5" ht="14.4">
      <c r="A919" s="58"/>
      <c r="E919" s="58"/>
    </row>
    <row r="920" spans="1:5" ht="14.4">
      <c r="A920" s="58"/>
      <c r="E920" s="58"/>
    </row>
    <row r="921" spans="1:5" ht="14.4">
      <c r="A921" s="58"/>
      <c r="E921" s="58"/>
    </row>
    <row r="922" spans="1:5" ht="14.4">
      <c r="A922" s="58"/>
      <c r="E922" s="58"/>
    </row>
    <row r="923" spans="1:5" ht="14.4">
      <c r="A923" s="58"/>
      <c r="E923" s="58"/>
    </row>
    <row r="924" spans="1:5" ht="14.4">
      <c r="A924" s="58"/>
      <c r="E924" s="58"/>
    </row>
    <row r="925" spans="1:5" ht="14.4">
      <c r="A925" s="58"/>
      <c r="E925" s="58"/>
    </row>
    <row r="926" spans="1:5" ht="14.4">
      <c r="A926" s="58"/>
      <c r="E926" s="58"/>
    </row>
    <row r="927" spans="1:5" ht="14.4">
      <c r="A927" s="58"/>
      <c r="E927" s="58"/>
    </row>
    <row r="928" spans="1:5" ht="14.4">
      <c r="A928" s="58"/>
      <c r="E928" s="58"/>
    </row>
    <row r="929" spans="1:5" ht="14.4">
      <c r="A929" s="58"/>
      <c r="E929" s="58"/>
    </row>
    <row r="930" spans="1:5" ht="14.4">
      <c r="A930" s="58"/>
      <c r="E930" s="58"/>
    </row>
    <row r="931" spans="1:5" ht="14.4">
      <c r="A931" s="58"/>
      <c r="E931" s="58"/>
    </row>
    <row r="932" spans="1:5" ht="14.4">
      <c r="A932" s="58"/>
      <c r="E932" s="58"/>
    </row>
    <row r="933" spans="1:5" ht="14.4">
      <c r="A933" s="58"/>
      <c r="E933" s="58"/>
    </row>
    <row r="934" spans="1:5" ht="14.4">
      <c r="A934" s="58"/>
      <c r="E934" s="58"/>
    </row>
    <row r="935" spans="1:5" ht="14.4">
      <c r="A935" s="58"/>
      <c r="E935" s="58"/>
    </row>
    <row r="936" spans="1:5" ht="14.4">
      <c r="A936" s="58"/>
      <c r="E936" s="58"/>
    </row>
    <row r="937" spans="1:5" ht="14.4">
      <c r="A937" s="58"/>
      <c r="E937" s="58"/>
    </row>
    <row r="938" spans="1:5" ht="14.4">
      <c r="A938" s="58"/>
      <c r="E938" s="58"/>
    </row>
    <row r="939" spans="1:5" ht="14.4">
      <c r="A939" s="58"/>
      <c r="E939" s="58"/>
    </row>
    <row r="940" spans="1:5" ht="14.4">
      <c r="A940" s="58"/>
      <c r="E940" s="58"/>
    </row>
    <row r="941" spans="1:5" ht="14.4">
      <c r="A941" s="58"/>
      <c r="E941" s="58"/>
    </row>
    <row r="942" spans="1:5" ht="14.4">
      <c r="A942" s="58"/>
      <c r="E942" s="58"/>
    </row>
    <row r="943" spans="1:5" ht="14.4">
      <c r="A943" s="58"/>
      <c r="E943" s="58"/>
    </row>
    <row r="944" spans="1:5" ht="14.4">
      <c r="A944" s="58"/>
      <c r="E944" s="58"/>
    </row>
    <row r="945" spans="1:5" ht="14.4">
      <c r="A945" s="58"/>
      <c r="E945" s="58"/>
    </row>
    <row r="946" spans="1:5" ht="14.4">
      <c r="A946" s="58"/>
      <c r="E946" s="58"/>
    </row>
    <row r="947" spans="1:5" ht="14.4">
      <c r="A947" s="58"/>
      <c r="E947" s="58"/>
    </row>
    <row r="948" spans="1:5" ht="14.4">
      <c r="A948" s="58"/>
      <c r="E948" s="58"/>
    </row>
    <row r="949" spans="1:5" ht="14.4">
      <c r="A949" s="58"/>
      <c r="E949" s="58"/>
    </row>
    <row r="950" spans="1:5" ht="14.4">
      <c r="A950" s="58"/>
      <c r="E950" s="58"/>
    </row>
    <row r="951" spans="1:5" ht="14.4">
      <c r="A951" s="58"/>
      <c r="E951" s="58"/>
    </row>
    <row r="952" spans="1:5" ht="14.4">
      <c r="A952" s="58"/>
      <c r="E952" s="58"/>
    </row>
    <row r="953" spans="1:5" ht="14.4">
      <c r="A953" s="58"/>
      <c r="E953" s="58"/>
    </row>
    <row r="954" spans="1:5" ht="14.4">
      <c r="A954" s="58"/>
      <c r="E954" s="58"/>
    </row>
    <row r="955" spans="1:5" ht="14.4">
      <c r="A955" s="58"/>
      <c r="E955" s="58"/>
    </row>
    <row r="956" spans="1:5" ht="14.4">
      <c r="A956" s="58"/>
      <c r="E956" s="58"/>
    </row>
    <row r="957" spans="1:5" ht="14.4">
      <c r="A957" s="58"/>
      <c r="E957" s="58"/>
    </row>
    <row r="958" spans="1:5" ht="14.4">
      <c r="A958" s="58"/>
      <c r="E958" s="58"/>
    </row>
    <row r="959" spans="1:5" ht="14.4">
      <c r="A959" s="58"/>
      <c r="E959" s="58"/>
    </row>
    <row r="960" spans="1:5" ht="14.4">
      <c r="A960" s="58"/>
      <c r="E960" s="58"/>
    </row>
    <row r="961" spans="1:5" ht="14.4">
      <c r="A961" s="58"/>
      <c r="E961" s="58"/>
    </row>
    <row r="962" spans="1:5" ht="14.4">
      <c r="A962" s="58"/>
      <c r="E962" s="58"/>
    </row>
    <row r="963" spans="1:5" ht="14.4">
      <c r="A963" s="58"/>
      <c r="E963" s="58"/>
    </row>
    <row r="964" spans="1:5" ht="14.4">
      <c r="A964" s="58"/>
      <c r="E964" s="58"/>
    </row>
    <row r="965" spans="1:5" ht="14.4">
      <c r="A965" s="58"/>
      <c r="E965" s="58"/>
    </row>
    <row r="966" spans="1:5" ht="14.4">
      <c r="A966" s="58"/>
      <c r="E966" s="58"/>
    </row>
    <row r="967" spans="1:5" ht="14.4">
      <c r="A967" s="58"/>
      <c r="E967" s="58"/>
    </row>
    <row r="968" spans="1:5" ht="14.4">
      <c r="A968" s="58"/>
      <c r="E968" s="58"/>
    </row>
    <row r="969" spans="1:5" ht="14.4">
      <c r="A969" s="58"/>
      <c r="E969" s="58"/>
    </row>
    <row r="970" spans="1:5" ht="14.4">
      <c r="A970" s="58"/>
      <c r="E970" s="58"/>
    </row>
    <row r="971" spans="1:5" ht="14.4">
      <c r="A971" s="58"/>
      <c r="E971" s="58"/>
    </row>
    <row r="972" spans="1:5" ht="14.4">
      <c r="A972" s="58"/>
      <c r="E972" s="58"/>
    </row>
    <row r="973" spans="1:5" ht="14.4">
      <c r="A973" s="58"/>
      <c r="E973" s="58"/>
    </row>
    <row r="974" spans="1:5" ht="14.4">
      <c r="A974" s="58"/>
      <c r="E974" s="58"/>
    </row>
    <row r="975" spans="1:5" ht="14.4">
      <c r="A975" s="58"/>
      <c r="E975" s="58"/>
    </row>
    <row r="976" spans="1:5" ht="14.4">
      <c r="A976" s="58"/>
      <c r="E976" s="58"/>
    </row>
    <row r="977" spans="1:5" ht="14.4">
      <c r="A977" s="58"/>
      <c r="E977" s="58"/>
    </row>
    <row r="978" spans="1:5" ht="14.4">
      <c r="A978" s="58"/>
      <c r="E978" s="58"/>
    </row>
    <row r="979" spans="1:5" ht="14.4">
      <c r="A979" s="58"/>
      <c r="E979" s="58"/>
    </row>
    <row r="980" spans="1:5" ht="14.4">
      <c r="A980" s="58"/>
      <c r="E980" s="58"/>
    </row>
    <row r="981" spans="1:5" ht="14.4">
      <c r="A981" s="58"/>
      <c r="E981" s="58"/>
    </row>
    <row r="982" spans="1:5" ht="14.4">
      <c r="A982" s="58"/>
      <c r="E982" s="58"/>
    </row>
    <row r="983" spans="1:5" ht="14.4">
      <c r="A983" s="58"/>
      <c r="E983" s="58"/>
    </row>
    <row r="984" spans="1:5" ht="14.4">
      <c r="A984" s="58"/>
      <c r="E984" s="58"/>
    </row>
    <row r="985" spans="1:5" ht="14.4">
      <c r="A985" s="58"/>
      <c r="E985" s="58"/>
    </row>
    <row r="986" spans="1:5" ht="14.4">
      <c r="A986" s="58"/>
      <c r="E986" s="58"/>
    </row>
    <row r="987" spans="1:5" ht="14.4">
      <c r="A987" s="58"/>
      <c r="E987" s="58"/>
    </row>
    <row r="988" spans="1:5" ht="14.4">
      <c r="A988" s="58"/>
      <c r="E988" s="58"/>
    </row>
    <row r="989" spans="1:5" ht="14.4">
      <c r="A989" s="58"/>
      <c r="E989" s="58"/>
    </row>
    <row r="990" spans="1:5" ht="14.4">
      <c r="A990" s="58"/>
      <c r="E990" s="58"/>
    </row>
    <row r="991" spans="1:5" ht="14.4">
      <c r="A991" s="58"/>
      <c r="E991" s="58"/>
    </row>
    <row r="992" spans="1:5" ht="14.4">
      <c r="A992" s="58"/>
      <c r="E992" s="58"/>
    </row>
    <row r="993" spans="1:5" ht="14.4">
      <c r="A993" s="58"/>
      <c r="E993" s="58"/>
    </row>
    <row r="994" spans="1:5" ht="14.4">
      <c r="A994" s="58"/>
      <c r="E994" s="58"/>
    </row>
    <row r="995" spans="1:5" ht="14.4">
      <c r="A995" s="58"/>
      <c r="E995" s="58"/>
    </row>
    <row r="996" spans="1:5" ht="14.4">
      <c r="A996" s="58"/>
      <c r="E996" s="58"/>
    </row>
    <row r="997" spans="1:5" ht="14.4">
      <c r="A997" s="58"/>
      <c r="E997" s="58"/>
    </row>
    <row r="998" spans="1:5" ht="14.4">
      <c r="A998" s="58"/>
      <c r="E998" s="58"/>
    </row>
    <row r="999" spans="1:5" ht="14.4">
      <c r="A999" s="58"/>
      <c r="E999" s="58"/>
    </row>
    <row r="1000" spans="1:5" ht="14.4">
      <c r="A1000" s="58"/>
      <c r="E1000" s="58"/>
    </row>
  </sheetData>
  <hyperlinks>
    <hyperlink ref="A3" r:id="rId1" display="https://archive.org/details/BuildingBridgesNewYorkersProtestRacistPoliceKillings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E14" sqref="E14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403</v>
      </c>
    </row>
    <row r="3" spans="1:27">
      <c r="A3" s="2" t="s">
        <v>404</v>
      </c>
      <c r="B3" s="5">
        <v>0</v>
      </c>
      <c r="C3" s="5">
        <v>6.9444444444444441E-3</v>
      </c>
      <c r="D3" s="5">
        <v>5.6944444444444443E-2</v>
      </c>
      <c r="E3" s="5">
        <v>8.5416666666666655E-2</v>
      </c>
    </row>
    <row r="4" spans="1:27" s="3" customFormat="1">
      <c r="A4" s="3" t="s">
        <v>3</v>
      </c>
      <c r="B4" s="4" t="s">
        <v>277</v>
      </c>
      <c r="C4" s="4" t="s">
        <v>405</v>
      </c>
      <c r="D4" s="4" t="s">
        <v>406</v>
      </c>
      <c r="E4" s="4" t="s">
        <v>407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1</v>
      </c>
      <c r="D6" s="9"/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>
        <v>1</v>
      </c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/>
      <c r="R12" s="15"/>
    </row>
    <row r="13" spans="1:27" s="20" customFormat="1" ht="15.3">
      <c r="A13" s="11" t="s">
        <v>29</v>
      </c>
      <c r="B13" s="18"/>
      <c r="C13" s="18">
        <v>2</v>
      </c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>
        <v>1</v>
      </c>
      <c r="C14" s="12">
        <v>2</v>
      </c>
      <c r="D14" s="12">
        <v>1</v>
      </c>
      <c r="E14" s="12">
        <v>2</v>
      </c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/>
      <c r="C17" s="9"/>
      <c r="D17" s="9"/>
      <c r="E17" s="9"/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J33"/>
  <sheetViews>
    <sheetView workbookViewId="0"/>
  </sheetViews>
  <sheetFormatPr defaultRowHeight="14.4"/>
  <cols>
    <col min="1" max="1" width="35.1015625" style="30" customWidth="1"/>
    <col min="2" max="2" width="9.1015625" style="30" customWidth="1"/>
    <col min="3" max="3" width="12.3125" style="30" customWidth="1"/>
    <col min="4" max="4" width="14.7890625" style="30" customWidth="1"/>
    <col min="5" max="5" width="15.47265625" style="30" customWidth="1"/>
    <col min="6" max="6" width="13" style="30" customWidth="1"/>
    <col min="7" max="7" width="11.578125" style="30" customWidth="1"/>
    <col min="8" max="8" width="11.89453125" style="30" customWidth="1"/>
    <col min="9" max="9" width="10.89453125" style="30" customWidth="1"/>
    <col min="10" max="11" width="9.1015625" style="30" customWidth="1"/>
    <col min="12" max="12" width="13.5234375" style="30" customWidth="1"/>
    <col min="13" max="1024" width="9.1015625" style="30" customWidth="1"/>
    <col min="1025" max="16384" width="8.83984375" style="29"/>
  </cols>
  <sheetData>
    <row r="1" spans="1:32">
      <c r="A1" s="29" t="s">
        <v>37</v>
      </c>
    </row>
    <row r="2" spans="1:32">
      <c r="A2" s="31" t="s">
        <v>38</v>
      </c>
    </row>
    <row r="3" spans="1:32">
      <c r="A3" s="32" t="s">
        <v>2</v>
      </c>
    </row>
    <row r="4" spans="1:32" s="33" customFormat="1">
      <c r="A4" s="33" t="s">
        <v>3</v>
      </c>
      <c r="B4" s="34">
        <v>0</v>
      </c>
      <c r="C4" s="34">
        <v>4.8611111111111112E-3</v>
      </c>
      <c r="D4" s="34">
        <v>4.1666666666666664E-2</v>
      </c>
      <c r="E4" s="34">
        <v>7.7083333333333337E-2</v>
      </c>
      <c r="F4" s="34">
        <v>0.1048611111111111</v>
      </c>
      <c r="G4" s="34">
        <v>0.13472222222222222</v>
      </c>
      <c r="H4" s="34">
        <v>0.19097222222222221</v>
      </c>
      <c r="I4" s="34">
        <v>0.21944444444444444</v>
      </c>
      <c r="J4" s="34">
        <v>0.24236111111111111</v>
      </c>
      <c r="K4" s="34">
        <v>0.26527777777777778</v>
      </c>
      <c r="L4" s="34">
        <v>0.29444444444444445</v>
      </c>
      <c r="M4" s="34">
        <v>0.31944444444444448</v>
      </c>
      <c r="N4" s="34">
        <v>0.34930555555555554</v>
      </c>
      <c r="O4" s="35">
        <v>0.37638888888888888</v>
      </c>
      <c r="P4" s="34">
        <v>0.39166666666666666</v>
      </c>
      <c r="Q4" s="34">
        <v>0.39930555555555558</v>
      </c>
      <c r="R4" s="34">
        <v>0.40347222222222223</v>
      </c>
      <c r="S4" s="34">
        <v>0.40902777777777777</v>
      </c>
      <c r="T4" s="34">
        <v>0.41180555555555554</v>
      </c>
      <c r="U4" s="34"/>
      <c r="V4" s="34"/>
      <c r="W4" s="34"/>
      <c r="X4" s="36"/>
      <c r="Y4" s="36"/>
      <c r="Z4" s="36"/>
      <c r="AA4" s="36"/>
      <c r="AB4" s="36"/>
      <c r="AC4" s="36"/>
      <c r="AD4" s="36"/>
      <c r="AE4" s="36"/>
      <c r="AF4" s="36"/>
    </row>
    <row r="5" spans="1:32">
      <c r="B5" s="29" t="s">
        <v>4</v>
      </c>
      <c r="C5" s="29" t="s">
        <v>5</v>
      </c>
      <c r="D5" s="29" t="s">
        <v>6</v>
      </c>
      <c r="E5" s="29" t="s">
        <v>7</v>
      </c>
      <c r="F5" s="29" t="s">
        <v>8</v>
      </c>
      <c r="G5" s="29" t="s">
        <v>9</v>
      </c>
      <c r="H5" s="29" t="s">
        <v>10</v>
      </c>
      <c r="I5" s="29" t="s">
        <v>11</v>
      </c>
      <c r="J5" s="29" t="s">
        <v>12</v>
      </c>
      <c r="K5" s="29" t="s">
        <v>13</v>
      </c>
      <c r="L5" s="29" t="s">
        <v>14</v>
      </c>
      <c r="M5" s="29" t="s">
        <v>15</v>
      </c>
      <c r="N5" s="29" t="s">
        <v>16</v>
      </c>
      <c r="O5" s="29" t="s">
        <v>17</v>
      </c>
      <c r="P5" s="29" t="s">
        <v>18</v>
      </c>
      <c r="Q5" s="29" t="s">
        <v>19</v>
      </c>
      <c r="R5" s="29" t="s">
        <v>20</v>
      </c>
      <c r="S5" s="29" t="s">
        <v>21</v>
      </c>
      <c r="T5" s="29" t="s">
        <v>22</v>
      </c>
      <c r="X5" s="37"/>
      <c r="Y5" s="37"/>
      <c r="Z5" s="37"/>
      <c r="AA5" s="37"/>
      <c r="AB5" s="37"/>
      <c r="AC5" s="37"/>
      <c r="AE5" s="37"/>
      <c r="AF5" s="37"/>
    </row>
    <row r="6" spans="1:32" ht="15.3">
      <c r="A6" s="38" t="s">
        <v>23</v>
      </c>
      <c r="B6" s="29"/>
      <c r="C6" s="29"/>
      <c r="D6" s="29"/>
      <c r="E6" s="29">
        <v>1</v>
      </c>
      <c r="F6" s="29">
        <v>2</v>
      </c>
      <c r="G6" s="29">
        <v>1</v>
      </c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39"/>
      <c r="W6" s="39"/>
      <c r="X6" s="38" t="s">
        <v>23</v>
      </c>
      <c r="Y6" s="39"/>
      <c r="Z6" s="39"/>
      <c r="AA6" s="39"/>
      <c r="AB6" s="39"/>
      <c r="AC6" s="39"/>
      <c r="AD6" s="39"/>
      <c r="AE6" s="39"/>
    </row>
    <row r="7" spans="1:32" ht="15.3">
      <c r="A7" s="40" t="s">
        <v>24</v>
      </c>
      <c r="B7" s="29"/>
      <c r="C7" s="29">
        <v>2</v>
      </c>
      <c r="D7" s="29"/>
      <c r="E7" s="29"/>
      <c r="F7" s="29"/>
      <c r="G7" s="29"/>
      <c r="H7" s="29">
        <v>1</v>
      </c>
      <c r="I7" s="29">
        <v>2</v>
      </c>
      <c r="J7" s="29">
        <v>1</v>
      </c>
      <c r="K7" s="29">
        <v>1</v>
      </c>
      <c r="L7" s="29">
        <v>2</v>
      </c>
      <c r="M7" s="29">
        <v>1</v>
      </c>
      <c r="N7" s="29">
        <v>1</v>
      </c>
      <c r="O7" s="29"/>
      <c r="P7" s="29"/>
      <c r="Q7" s="29"/>
      <c r="R7" s="29"/>
      <c r="S7" s="29"/>
      <c r="T7" s="29"/>
      <c r="U7" s="41"/>
      <c r="W7" s="41"/>
      <c r="X7" s="40" t="s">
        <v>24</v>
      </c>
      <c r="Y7" s="41"/>
      <c r="Z7" s="41"/>
      <c r="AA7" s="41"/>
      <c r="AB7" s="41"/>
      <c r="AC7" s="41"/>
      <c r="AD7" s="41"/>
      <c r="AE7" s="41"/>
    </row>
    <row r="8" spans="1:32" s="42" customFormat="1" ht="15.3">
      <c r="A8" s="38" t="s">
        <v>25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39"/>
      <c r="W8" s="39"/>
      <c r="X8" s="38" t="s">
        <v>25</v>
      </c>
      <c r="Y8" s="39"/>
      <c r="Z8" s="39"/>
      <c r="AA8" s="39"/>
      <c r="AB8" s="39"/>
      <c r="AC8" s="39"/>
      <c r="AD8" s="39"/>
      <c r="AE8" s="39"/>
    </row>
    <row r="9" spans="1:32" ht="15.3">
      <c r="A9" s="40" t="s">
        <v>26</v>
      </c>
      <c r="B9" s="29"/>
      <c r="C9" s="29">
        <v>1</v>
      </c>
      <c r="D9" s="29"/>
      <c r="E9" s="29"/>
      <c r="F9" s="29"/>
      <c r="G9" s="29"/>
      <c r="H9" s="29"/>
      <c r="I9" s="29">
        <v>1</v>
      </c>
      <c r="J9" s="29">
        <v>1</v>
      </c>
      <c r="K9" s="29">
        <v>1</v>
      </c>
      <c r="L9" s="29">
        <v>1</v>
      </c>
      <c r="M9" s="29">
        <v>2</v>
      </c>
      <c r="N9" s="29"/>
      <c r="O9" s="29"/>
      <c r="P9" s="29"/>
      <c r="Q9" s="29"/>
      <c r="R9" s="29"/>
      <c r="S9" s="29"/>
      <c r="T9" s="29"/>
      <c r="U9" s="41"/>
      <c r="W9" s="41"/>
      <c r="X9" s="40" t="s">
        <v>26</v>
      </c>
      <c r="Y9" s="41"/>
      <c r="Z9" s="41"/>
      <c r="AA9" s="41"/>
      <c r="AB9" s="41"/>
      <c r="AC9" s="41"/>
      <c r="AD9" s="41"/>
      <c r="AE9" s="41"/>
    </row>
    <row r="10" spans="1:32" s="42" customFormat="1" ht="15.3">
      <c r="A10" s="38" t="s">
        <v>27</v>
      </c>
      <c r="B10" s="29"/>
      <c r="C10" s="29"/>
      <c r="D10" s="29"/>
      <c r="E10" s="29">
        <v>1</v>
      </c>
      <c r="F10" s="29"/>
      <c r="G10" s="29">
        <v>1</v>
      </c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39"/>
      <c r="W10" s="39"/>
      <c r="X10" s="38" t="s">
        <v>27</v>
      </c>
      <c r="Y10" s="39"/>
      <c r="Z10" s="39"/>
      <c r="AA10" s="39"/>
      <c r="AB10" s="39"/>
      <c r="AC10" s="39"/>
      <c r="AD10" s="39"/>
      <c r="AE10" s="39"/>
    </row>
    <row r="11" spans="1:32" s="33" customFormat="1" ht="15.3">
      <c r="A11" s="43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41"/>
      <c r="W11" s="41"/>
      <c r="X11" s="43"/>
      <c r="Y11" s="41"/>
      <c r="Z11" s="41"/>
      <c r="AA11" s="41"/>
      <c r="AB11" s="41"/>
      <c r="AC11" s="41"/>
      <c r="AD11" s="41"/>
      <c r="AE11" s="41"/>
    </row>
    <row r="12" spans="1:32" ht="15.3">
      <c r="A12" s="44" t="s">
        <v>28</v>
      </c>
      <c r="B12" s="29">
        <v>2</v>
      </c>
      <c r="C12" s="29">
        <v>2</v>
      </c>
      <c r="D12" s="29">
        <v>2</v>
      </c>
      <c r="E12" s="29">
        <v>2</v>
      </c>
      <c r="F12" s="29">
        <v>2</v>
      </c>
      <c r="G12" s="29">
        <v>2</v>
      </c>
      <c r="H12" s="29">
        <v>2</v>
      </c>
      <c r="I12" s="29">
        <v>2</v>
      </c>
      <c r="J12" s="29">
        <v>2</v>
      </c>
      <c r="K12" s="29">
        <v>1</v>
      </c>
      <c r="L12" s="29">
        <v>1</v>
      </c>
      <c r="M12" s="29">
        <v>2</v>
      </c>
      <c r="N12" s="29">
        <v>2</v>
      </c>
      <c r="O12" s="29">
        <v>2</v>
      </c>
      <c r="P12" s="29">
        <v>2</v>
      </c>
      <c r="Q12" s="29">
        <v>2</v>
      </c>
      <c r="R12" s="29">
        <v>2</v>
      </c>
      <c r="S12" s="29">
        <v>2</v>
      </c>
      <c r="T12" s="29">
        <v>2</v>
      </c>
      <c r="X12" s="44" t="s">
        <v>28</v>
      </c>
    </row>
    <row r="13" spans="1:32" s="46" customFormat="1" ht="15.3">
      <c r="A13" s="40" t="s">
        <v>29</v>
      </c>
      <c r="B13" s="29"/>
      <c r="C13" s="29">
        <v>1</v>
      </c>
      <c r="D13" s="29"/>
      <c r="E13" s="29">
        <v>1</v>
      </c>
      <c r="F13" s="29"/>
      <c r="G13" s="29"/>
      <c r="H13" s="29"/>
      <c r="I13" s="29">
        <v>2</v>
      </c>
      <c r="J13" s="29">
        <v>1</v>
      </c>
      <c r="K13" s="29">
        <v>1</v>
      </c>
      <c r="L13" s="29">
        <v>2</v>
      </c>
      <c r="M13" s="29">
        <v>1</v>
      </c>
      <c r="N13" s="29">
        <v>1</v>
      </c>
      <c r="O13" s="29"/>
      <c r="P13" s="29"/>
      <c r="Q13" s="29"/>
      <c r="R13" s="29"/>
      <c r="S13" s="29"/>
      <c r="T13" s="29">
        <v>1</v>
      </c>
      <c r="U13" s="45"/>
      <c r="W13" s="45"/>
      <c r="X13" s="40" t="s">
        <v>29</v>
      </c>
      <c r="Y13" s="45"/>
      <c r="Z13" s="45"/>
      <c r="AA13" s="45"/>
      <c r="AB13" s="45"/>
      <c r="AC13" s="45"/>
      <c r="AD13" s="45"/>
      <c r="AE13" s="45"/>
    </row>
    <row r="14" spans="1:32" ht="15.3">
      <c r="A14" s="44" t="s">
        <v>30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47"/>
      <c r="W14" s="41"/>
      <c r="X14" s="44" t="s">
        <v>30</v>
      </c>
      <c r="Y14" s="41"/>
      <c r="Z14" s="41"/>
      <c r="AA14" s="41"/>
      <c r="AB14" s="41"/>
      <c r="AC14" s="41"/>
      <c r="AD14" s="41"/>
      <c r="AE14" s="41"/>
    </row>
    <row r="15" spans="1:32" s="46" customFormat="1" ht="15.3">
      <c r="A15" s="48" t="s">
        <v>31</v>
      </c>
      <c r="B15" s="29">
        <v>2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>
        <v>2</v>
      </c>
      <c r="P15" s="29">
        <v>2</v>
      </c>
      <c r="Q15" s="29">
        <v>2</v>
      </c>
      <c r="R15" s="29">
        <v>2</v>
      </c>
      <c r="S15" s="29">
        <v>2</v>
      </c>
      <c r="T15" s="29">
        <v>2</v>
      </c>
      <c r="U15" s="49"/>
      <c r="W15" s="45"/>
      <c r="X15" s="48" t="s">
        <v>31</v>
      </c>
      <c r="Y15" s="45"/>
      <c r="Z15" s="45"/>
      <c r="AA15" s="45"/>
      <c r="AB15" s="45"/>
      <c r="AC15" s="45"/>
      <c r="AD15" s="45"/>
      <c r="AE15" s="45"/>
    </row>
    <row r="16" spans="1:32" ht="15.3">
      <c r="A16" s="43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X16" s="43"/>
    </row>
    <row r="17" spans="1:32" s="42" customFormat="1" ht="15.3">
      <c r="A17" s="38" t="s">
        <v>32</v>
      </c>
      <c r="B17" s="29">
        <v>2</v>
      </c>
      <c r="C17" s="29">
        <v>1</v>
      </c>
      <c r="D17" s="29">
        <v>2</v>
      </c>
      <c r="E17" s="29">
        <v>2</v>
      </c>
      <c r="F17" s="29">
        <v>2</v>
      </c>
      <c r="G17" s="29">
        <v>1</v>
      </c>
      <c r="H17" s="29">
        <v>2</v>
      </c>
      <c r="I17" s="29">
        <v>2</v>
      </c>
      <c r="J17" s="29">
        <v>2</v>
      </c>
      <c r="K17" s="29">
        <v>2</v>
      </c>
      <c r="L17" s="29">
        <v>2</v>
      </c>
      <c r="M17" s="29">
        <v>2</v>
      </c>
      <c r="N17" s="29">
        <v>2</v>
      </c>
      <c r="O17" s="29">
        <v>2</v>
      </c>
      <c r="P17" s="29">
        <v>2</v>
      </c>
      <c r="Q17" s="29">
        <v>2</v>
      </c>
      <c r="R17" s="29">
        <v>2</v>
      </c>
      <c r="S17" s="29">
        <v>2</v>
      </c>
      <c r="T17" s="29"/>
      <c r="U17" s="39"/>
      <c r="W17" s="39"/>
      <c r="X17" s="38" t="s">
        <v>32</v>
      </c>
      <c r="Y17" s="39"/>
      <c r="Z17" s="39"/>
      <c r="AA17" s="39"/>
      <c r="AB17" s="39"/>
      <c r="AC17" s="39"/>
      <c r="AD17" s="39"/>
      <c r="AE17" s="39"/>
    </row>
    <row r="18" spans="1:32" ht="15.3">
      <c r="A18" s="40" t="s">
        <v>33</v>
      </c>
      <c r="B18" s="29"/>
      <c r="C18" s="29"/>
      <c r="D18" s="29"/>
      <c r="E18" s="29"/>
      <c r="F18" s="29">
        <v>2</v>
      </c>
      <c r="G18" s="29"/>
      <c r="H18" s="29"/>
      <c r="I18" s="29"/>
      <c r="J18" s="29">
        <v>1</v>
      </c>
      <c r="K18" s="29">
        <v>2</v>
      </c>
      <c r="L18" s="29">
        <v>2</v>
      </c>
      <c r="M18" s="29">
        <v>2</v>
      </c>
      <c r="N18" s="29">
        <v>2</v>
      </c>
      <c r="O18" s="29"/>
      <c r="P18" s="29"/>
      <c r="Q18" s="29"/>
      <c r="R18" s="29"/>
      <c r="S18" s="29"/>
      <c r="T18" s="29"/>
      <c r="U18" s="47"/>
      <c r="W18" s="41"/>
      <c r="X18" s="40" t="s">
        <v>33</v>
      </c>
      <c r="Y18" s="41"/>
      <c r="Z18" s="41"/>
      <c r="AA18" s="41"/>
      <c r="AB18" s="41"/>
      <c r="AC18" s="41"/>
      <c r="AD18" s="41"/>
      <c r="AE18" s="41"/>
    </row>
    <row r="19" spans="1:32" s="42" customFormat="1" ht="15.3">
      <c r="A19" s="38" t="s">
        <v>34</v>
      </c>
      <c r="B19" s="29"/>
      <c r="C19" s="29">
        <v>1</v>
      </c>
      <c r="D19" s="29"/>
      <c r="E19" s="29">
        <v>2</v>
      </c>
      <c r="F19" s="29">
        <v>1</v>
      </c>
      <c r="G19" s="29">
        <v>1</v>
      </c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50"/>
      <c r="W19" s="39"/>
      <c r="X19" s="38" t="s">
        <v>34</v>
      </c>
      <c r="Y19" s="39"/>
      <c r="Z19" s="39"/>
      <c r="AA19" s="39"/>
      <c r="AB19" s="39"/>
      <c r="AC19" s="39"/>
      <c r="AD19" s="39"/>
      <c r="AE19" s="39"/>
    </row>
    <row r="20" spans="1:32" ht="15.3">
      <c r="A20" s="40" t="s">
        <v>35</v>
      </c>
      <c r="B20" s="29"/>
      <c r="C20" s="29"/>
      <c r="D20" s="29">
        <v>1</v>
      </c>
      <c r="E20" s="29">
        <v>2</v>
      </c>
      <c r="F20" s="29"/>
      <c r="G20" s="29"/>
      <c r="H20" s="29">
        <v>2</v>
      </c>
      <c r="I20" s="29">
        <v>2</v>
      </c>
      <c r="J20" s="29">
        <v>2</v>
      </c>
      <c r="K20" s="29">
        <v>2</v>
      </c>
      <c r="L20" s="29">
        <v>1</v>
      </c>
      <c r="M20" s="29">
        <v>2</v>
      </c>
      <c r="N20" s="29">
        <v>2</v>
      </c>
      <c r="O20" s="29">
        <v>2</v>
      </c>
      <c r="P20" s="29">
        <v>2</v>
      </c>
      <c r="Q20" s="29">
        <v>2</v>
      </c>
      <c r="R20" s="29">
        <v>2</v>
      </c>
      <c r="S20" s="29">
        <v>2</v>
      </c>
      <c r="T20" s="29"/>
      <c r="U20" s="47"/>
      <c r="W20" s="41"/>
      <c r="X20" s="40" t="s">
        <v>35</v>
      </c>
      <c r="Y20" s="41"/>
      <c r="Z20" s="41"/>
      <c r="AA20" s="41"/>
      <c r="AB20" s="41"/>
      <c r="AC20" s="41"/>
      <c r="AD20" s="41"/>
      <c r="AE20" s="41"/>
    </row>
    <row r="21" spans="1:32" s="42" customFormat="1" ht="15.3">
      <c r="A21" s="38" t="s">
        <v>36</v>
      </c>
      <c r="B21" s="29"/>
      <c r="C21" s="29">
        <v>2</v>
      </c>
      <c r="D21" s="29">
        <v>2</v>
      </c>
      <c r="E21" s="29">
        <v>2</v>
      </c>
      <c r="F21" s="29"/>
      <c r="G21" s="29">
        <v>2</v>
      </c>
      <c r="H21" s="29">
        <v>2</v>
      </c>
      <c r="I21" s="29">
        <v>2</v>
      </c>
      <c r="J21" s="29">
        <v>1</v>
      </c>
      <c r="K21" s="29">
        <v>1</v>
      </c>
      <c r="L21" s="29">
        <v>1</v>
      </c>
      <c r="M21" s="29">
        <v>1</v>
      </c>
      <c r="N21" s="29">
        <v>2</v>
      </c>
      <c r="O21" s="29">
        <v>2</v>
      </c>
      <c r="P21" s="29">
        <v>2</v>
      </c>
      <c r="Q21" s="29">
        <v>2</v>
      </c>
      <c r="R21" s="29">
        <v>2</v>
      </c>
      <c r="S21" s="29">
        <v>2</v>
      </c>
      <c r="T21" s="29">
        <v>2</v>
      </c>
      <c r="U21" s="50"/>
      <c r="W21" s="39"/>
      <c r="X21" s="38" t="s">
        <v>36</v>
      </c>
      <c r="Y21" s="39"/>
      <c r="Z21" s="39"/>
      <c r="AA21" s="39"/>
      <c r="AB21" s="39"/>
      <c r="AC21" s="39"/>
      <c r="AD21" s="39"/>
      <c r="AE21" s="39"/>
    </row>
    <row r="22" spans="1:32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47"/>
      <c r="V22" s="47"/>
      <c r="W22" s="41"/>
      <c r="X22" s="41"/>
      <c r="Y22" s="41"/>
      <c r="Z22" s="41"/>
      <c r="AA22" s="41"/>
      <c r="AB22" s="41"/>
      <c r="AC22" s="41"/>
      <c r="AD22" s="41"/>
      <c r="AE22" s="41"/>
    </row>
    <row r="23" spans="1:32" ht="15.3">
      <c r="A23" s="4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W23" s="43"/>
    </row>
    <row r="24" spans="1:32" s="46" customFormat="1" ht="15.3">
      <c r="A24" s="4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45"/>
      <c r="V24" s="45"/>
      <c r="W24" s="44"/>
      <c r="X24" s="45"/>
      <c r="Y24" s="45"/>
      <c r="Z24" s="45"/>
      <c r="AA24" s="45"/>
      <c r="AB24" s="45"/>
      <c r="AC24" s="45"/>
      <c r="AD24" s="45"/>
      <c r="AE24" s="45"/>
      <c r="AF24" s="45"/>
    </row>
    <row r="25" spans="1:32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0"/>
      <c r="X25" s="41"/>
      <c r="Y25" s="41"/>
      <c r="Z25" s="41"/>
      <c r="AA25" s="41"/>
      <c r="AB25" s="41"/>
      <c r="AC25" s="41"/>
      <c r="AD25" s="41"/>
      <c r="AE25" s="41"/>
      <c r="AF25" s="41"/>
    </row>
    <row r="26" spans="1:32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4"/>
      <c r="X26" s="45"/>
      <c r="Y26" s="45"/>
      <c r="Z26" s="45"/>
      <c r="AA26" s="45"/>
      <c r="AB26" s="45"/>
      <c r="AC26" s="45"/>
      <c r="AD26" s="45"/>
      <c r="AE26" s="45"/>
      <c r="AF26" s="45"/>
    </row>
    <row r="27" spans="1:32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0"/>
      <c r="X27" s="41"/>
      <c r="Y27" s="41"/>
      <c r="Z27" s="41"/>
      <c r="AA27" s="41"/>
      <c r="AB27" s="41"/>
      <c r="AC27" s="41"/>
      <c r="AD27" s="41"/>
      <c r="AE27" s="41"/>
      <c r="AF27" s="41"/>
    </row>
    <row r="28" spans="1:32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56"/>
      <c r="X28" s="45"/>
      <c r="Y28" s="45"/>
      <c r="Z28" s="45"/>
      <c r="AA28" s="45"/>
      <c r="AB28" s="45"/>
      <c r="AC28" s="45"/>
      <c r="AD28" s="45"/>
      <c r="AE28" s="45"/>
      <c r="AF28" s="45"/>
    </row>
    <row r="29" spans="1:32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57"/>
      <c r="X29" s="41"/>
      <c r="Y29" s="41"/>
      <c r="Z29" s="41"/>
      <c r="AA29" s="41"/>
      <c r="AB29" s="41"/>
      <c r="AC29" s="41"/>
      <c r="AD29" s="41"/>
      <c r="AE29" s="41"/>
      <c r="AF29" s="41"/>
    </row>
    <row r="30" spans="1:32" ht="15.3">
      <c r="A30" s="43"/>
      <c r="W30" s="43"/>
    </row>
    <row r="31" spans="1:32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8"/>
      <c r="X31" s="39"/>
      <c r="Y31" s="39"/>
      <c r="Z31" s="39"/>
      <c r="AA31" s="39"/>
      <c r="AB31" s="39"/>
      <c r="AC31" s="39"/>
      <c r="AD31" s="39"/>
      <c r="AE31" s="39"/>
      <c r="AF31" s="39"/>
    </row>
    <row r="32" spans="1:32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57"/>
      <c r="X32" s="41"/>
      <c r="Y32" s="41"/>
      <c r="Z32" s="41"/>
      <c r="AA32" s="41"/>
      <c r="AB32" s="41"/>
      <c r="AC32" s="41"/>
      <c r="AD32" s="41"/>
      <c r="AE32" s="41"/>
      <c r="AF32" s="41"/>
    </row>
    <row r="33" spans="1:32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8"/>
      <c r="X33" s="39"/>
      <c r="Y33" s="39"/>
      <c r="Z33" s="39"/>
      <c r="AA33" s="39"/>
      <c r="AB33" s="39"/>
      <c r="AC33" s="39"/>
      <c r="AD33" s="39"/>
      <c r="AE33" s="39"/>
      <c r="AF33" s="39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7" style="30" customWidth="1"/>
    <col min="2" max="1024" width="9.1015625" style="30" customWidth="1"/>
    <col min="1025" max="16384" width="8.83984375" style="29"/>
  </cols>
  <sheetData>
    <row r="1" spans="1:30">
      <c r="A1" s="29" t="s">
        <v>37</v>
      </c>
    </row>
    <row r="2" spans="1:30">
      <c r="A2" s="31" t="s">
        <v>38</v>
      </c>
    </row>
    <row r="3" spans="1:30">
      <c r="A3" s="32" t="s">
        <v>120</v>
      </c>
    </row>
    <row r="4" spans="1:30" s="33" customFormat="1">
      <c r="A4" s="33" t="s">
        <v>3</v>
      </c>
      <c r="B4" s="34">
        <v>0</v>
      </c>
      <c r="C4" s="34">
        <v>5.5555555555555549E-3</v>
      </c>
      <c r="D4" s="34">
        <v>3.6111111111111108E-2</v>
      </c>
      <c r="E4" s="34">
        <v>7.9861111111111105E-2</v>
      </c>
      <c r="F4" s="34">
        <v>0.15138888888888888</v>
      </c>
      <c r="G4" s="34">
        <v>0.19930555555555554</v>
      </c>
      <c r="H4" s="34">
        <v>0.24444444444444446</v>
      </c>
      <c r="I4" s="34">
        <v>0.27361111111111114</v>
      </c>
      <c r="J4" s="34">
        <v>0.30138888888888893</v>
      </c>
      <c r="K4" s="34">
        <v>0.32361111111111113</v>
      </c>
      <c r="L4" s="34">
        <v>0.34444444444444444</v>
      </c>
      <c r="M4" s="34">
        <v>0.36458333333333331</v>
      </c>
      <c r="N4" s="34">
        <v>0.40972222222222221</v>
      </c>
      <c r="O4" s="34">
        <v>0.43055555555555558</v>
      </c>
      <c r="P4" s="34">
        <v>0.43680555555555556</v>
      </c>
      <c r="Q4" s="34">
        <v>0.45</v>
      </c>
      <c r="R4" s="34">
        <v>0.45902777777777776</v>
      </c>
      <c r="S4" s="34"/>
      <c r="T4" s="34"/>
      <c r="U4" s="34"/>
      <c r="V4" s="36"/>
      <c r="W4" s="36"/>
      <c r="X4" s="36"/>
      <c r="Y4" s="36"/>
      <c r="Z4" s="36"/>
      <c r="AA4" s="36"/>
      <c r="AB4" s="36"/>
      <c r="AC4" s="36"/>
      <c r="AD4" s="36"/>
    </row>
    <row r="5" spans="1:30">
      <c r="B5" s="29" t="s">
        <v>4</v>
      </c>
      <c r="C5" s="29" t="s">
        <v>121</v>
      </c>
      <c r="D5" s="29" t="s">
        <v>122</v>
      </c>
      <c r="E5" s="29" t="s">
        <v>123</v>
      </c>
      <c r="F5" s="29" t="s">
        <v>118</v>
      </c>
      <c r="G5" s="29" t="s">
        <v>124</v>
      </c>
      <c r="H5" s="29" t="s">
        <v>112</v>
      </c>
      <c r="I5" s="29" t="s">
        <v>125</v>
      </c>
      <c r="J5" s="29" t="s">
        <v>126</v>
      </c>
      <c r="K5" s="29" t="s">
        <v>92</v>
      </c>
      <c r="L5" s="29" t="s">
        <v>127</v>
      </c>
      <c r="M5" s="29" t="s">
        <v>128</v>
      </c>
      <c r="N5" s="29" t="s">
        <v>129</v>
      </c>
      <c r="O5" s="29" t="s">
        <v>52</v>
      </c>
      <c r="P5" s="29" t="s">
        <v>96</v>
      </c>
      <c r="Q5" s="29" t="s">
        <v>97</v>
      </c>
      <c r="R5" s="29" t="s">
        <v>98</v>
      </c>
      <c r="V5" s="37"/>
      <c r="W5" s="37"/>
      <c r="X5" s="37"/>
      <c r="Y5" s="37"/>
      <c r="Z5" s="37"/>
      <c r="AA5" s="37"/>
      <c r="AC5" s="37"/>
      <c r="AD5" s="37"/>
    </row>
    <row r="6" spans="1:30" ht="15.3">
      <c r="A6" s="38" t="s">
        <v>23</v>
      </c>
      <c r="B6" s="88"/>
      <c r="C6" s="88"/>
      <c r="D6" s="88"/>
      <c r="E6" s="88"/>
      <c r="F6" s="88"/>
      <c r="G6" s="88"/>
      <c r="H6" s="88"/>
      <c r="I6" s="88"/>
      <c r="J6" s="88"/>
      <c r="K6" s="88">
        <v>1</v>
      </c>
      <c r="L6" s="88"/>
      <c r="M6" s="88"/>
      <c r="N6" s="88"/>
      <c r="O6" s="88"/>
      <c r="P6" s="88"/>
      <c r="Q6" s="88"/>
      <c r="R6" s="88"/>
      <c r="S6" s="88"/>
      <c r="T6" s="88"/>
      <c r="U6" s="38" t="s">
        <v>23</v>
      </c>
      <c r="V6" s="39"/>
      <c r="W6" s="39"/>
      <c r="X6" s="39"/>
      <c r="Y6" s="39"/>
      <c r="Z6" s="39"/>
      <c r="AA6" s="39"/>
      <c r="AB6" s="39"/>
      <c r="AC6" s="39"/>
      <c r="AD6" s="39"/>
    </row>
    <row r="7" spans="1:30" ht="15.3">
      <c r="A7" s="40" t="s">
        <v>24</v>
      </c>
      <c r="B7" s="52"/>
      <c r="C7" s="52">
        <v>2</v>
      </c>
      <c r="D7" s="52">
        <v>1</v>
      </c>
      <c r="E7" s="52"/>
      <c r="F7" s="52">
        <v>1</v>
      </c>
      <c r="G7" s="52"/>
      <c r="H7" s="52">
        <v>1</v>
      </c>
      <c r="I7" s="52">
        <v>1</v>
      </c>
      <c r="J7" s="52"/>
      <c r="K7" s="52"/>
      <c r="L7" s="52"/>
      <c r="M7" s="52">
        <v>1</v>
      </c>
      <c r="N7" s="52"/>
      <c r="O7" s="52"/>
      <c r="P7" s="52"/>
      <c r="Q7" s="52"/>
      <c r="R7" s="52"/>
      <c r="S7" s="52"/>
      <c r="T7" s="52"/>
      <c r="U7" s="40" t="s">
        <v>24</v>
      </c>
      <c r="V7" s="41"/>
      <c r="W7" s="41"/>
      <c r="X7" s="41"/>
      <c r="Y7" s="41"/>
      <c r="Z7" s="41"/>
      <c r="AA7" s="41"/>
      <c r="AB7" s="41"/>
      <c r="AC7" s="41"/>
      <c r="AD7" s="41"/>
    </row>
    <row r="8" spans="1:30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38" t="s">
        <v>25</v>
      </c>
      <c r="V8" s="39"/>
      <c r="W8" s="39"/>
      <c r="X8" s="39"/>
      <c r="Y8" s="39"/>
      <c r="Z8" s="39"/>
      <c r="AA8" s="39"/>
      <c r="AB8" s="39"/>
      <c r="AC8" s="39"/>
      <c r="AD8" s="39"/>
    </row>
    <row r="9" spans="1:30" ht="15.3">
      <c r="A9" s="40" t="s">
        <v>26</v>
      </c>
      <c r="B9" s="52"/>
      <c r="C9" s="52"/>
      <c r="D9" s="52"/>
      <c r="E9" s="52"/>
      <c r="F9" s="52"/>
      <c r="G9" s="52">
        <v>1</v>
      </c>
      <c r="H9" s="52"/>
      <c r="I9" s="52"/>
      <c r="J9" s="52">
        <v>1</v>
      </c>
      <c r="K9" s="52">
        <v>1</v>
      </c>
      <c r="L9" s="52"/>
      <c r="M9" s="52"/>
      <c r="N9" s="52"/>
      <c r="O9" s="52"/>
      <c r="P9" s="52"/>
      <c r="Q9" s="52"/>
      <c r="R9" s="52"/>
      <c r="S9" s="52"/>
      <c r="T9" s="52"/>
      <c r="U9" s="40" t="s">
        <v>26</v>
      </c>
      <c r="V9" s="41"/>
      <c r="W9" s="41"/>
      <c r="X9" s="41"/>
      <c r="Y9" s="41"/>
      <c r="Z9" s="41"/>
      <c r="AA9" s="41"/>
      <c r="AB9" s="41"/>
      <c r="AC9" s="41"/>
      <c r="AD9" s="41"/>
    </row>
    <row r="10" spans="1:30" s="42" customFormat="1" ht="15.3">
      <c r="A10" s="38" t="s">
        <v>27</v>
      </c>
      <c r="B10" s="88"/>
      <c r="C10" s="88"/>
      <c r="D10" s="88"/>
      <c r="E10" s="88">
        <v>1</v>
      </c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38" t="s">
        <v>27</v>
      </c>
      <c r="V10" s="39"/>
      <c r="W10" s="39"/>
      <c r="X10" s="39"/>
      <c r="Y10" s="39"/>
      <c r="Z10" s="39"/>
      <c r="AA10" s="39"/>
      <c r="AB10" s="39"/>
      <c r="AC10" s="39"/>
      <c r="AD10" s="39"/>
    </row>
    <row r="11" spans="1:30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43"/>
      <c r="V11" s="41"/>
      <c r="W11" s="41"/>
      <c r="X11" s="41"/>
      <c r="Y11" s="41"/>
      <c r="Z11" s="41"/>
      <c r="AA11" s="41"/>
      <c r="AB11" s="41"/>
      <c r="AC11" s="41"/>
      <c r="AD11" s="41"/>
    </row>
    <row r="12" spans="1:30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K12" s="53">
        <v>2</v>
      </c>
      <c r="L12" s="53">
        <v>2</v>
      </c>
      <c r="M12" s="53">
        <v>2</v>
      </c>
      <c r="N12" s="53">
        <v>2</v>
      </c>
      <c r="O12" s="53">
        <v>2</v>
      </c>
      <c r="P12" s="53">
        <v>2</v>
      </c>
      <c r="Q12" s="53">
        <v>2</v>
      </c>
      <c r="R12" s="53">
        <v>2</v>
      </c>
      <c r="S12" s="53"/>
      <c r="T12" s="53"/>
      <c r="U12" s="44" t="s">
        <v>28</v>
      </c>
    </row>
    <row r="13" spans="1:30" s="46" customFormat="1" ht="15.3">
      <c r="A13" s="40" t="s">
        <v>29</v>
      </c>
      <c r="B13" s="54"/>
      <c r="C13" s="54">
        <v>1</v>
      </c>
      <c r="D13" s="54"/>
      <c r="E13" s="54"/>
      <c r="F13" s="54"/>
      <c r="G13" s="54"/>
      <c r="H13" s="54"/>
      <c r="I13" s="54"/>
      <c r="J13" s="54"/>
      <c r="K13" s="54"/>
      <c r="L13" s="54"/>
      <c r="M13" s="54">
        <v>1</v>
      </c>
      <c r="N13" s="54"/>
      <c r="O13" s="54"/>
      <c r="P13" s="54"/>
      <c r="Q13" s="54"/>
      <c r="R13" s="54">
        <v>1</v>
      </c>
      <c r="S13" s="54"/>
      <c r="T13" s="54"/>
      <c r="U13" s="40" t="s">
        <v>29</v>
      </c>
      <c r="V13" s="45"/>
      <c r="W13" s="45"/>
      <c r="X13" s="45"/>
      <c r="Y13" s="45"/>
      <c r="Z13" s="45"/>
      <c r="AA13" s="45"/>
      <c r="AB13" s="45"/>
      <c r="AC13" s="45"/>
      <c r="AD13" s="45"/>
    </row>
    <row r="14" spans="1:30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44" t="s">
        <v>30</v>
      </c>
      <c r="V14" s="41"/>
      <c r="W14" s="41"/>
      <c r="X14" s="41"/>
      <c r="Y14" s="41"/>
      <c r="Z14" s="41"/>
      <c r="AA14" s="41"/>
      <c r="AB14" s="41"/>
      <c r="AC14" s="41"/>
      <c r="AD14" s="41"/>
    </row>
    <row r="15" spans="1:30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>
        <v>2</v>
      </c>
      <c r="O15" s="54">
        <v>2</v>
      </c>
      <c r="P15" s="54">
        <v>2</v>
      </c>
      <c r="Q15" s="54">
        <v>2</v>
      </c>
      <c r="R15" s="54">
        <v>2</v>
      </c>
      <c r="S15" s="54"/>
      <c r="T15" s="54"/>
      <c r="U15" s="48" t="s">
        <v>31</v>
      </c>
      <c r="V15" s="45"/>
      <c r="W15" s="45"/>
      <c r="X15" s="45"/>
      <c r="Y15" s="45"/>
      <c r="Z15" s="45"/>
      <c r="AA15" s="45"/>
      <c r="AB15" s="45"/>
      <c r="AC15" s="45"/>
      <c r="AD15" s="45"/>
    </row>
    <row r="16" spans="1:30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43"/>
    </row>
    <row r="17" spans="1:30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1</v>
      </c>
      <c r="I17" s="88">
        <v>1</v>
      </c>
      <c r="J17" s="88">
        <v>2</v>
      </c>
      <c r="K17" s="88">
        <v>2</v>
      </c>
      <c r="L17" s="88">
        <v>2</v>
      </c>
      <c r="M17" s="88">
        <v>2</v>
      </c>
      <c r="N17" s="88">
        <v>2</v>
      </c>
      <c r="O17" s="88">
        <v>2</v>
      </c>
      <c r="P17" s="88">
        <v>2</v>
      </c>
      <c r="Q17" s="88">
        <v>2</v>
      </c>
      <c r="R17" s="88">
        <v>2</v>
      </c>
      <c r="S17" s="88"/>
      <c r="T17" s="88"/>
      <c r="U17" s="38" t="s">
        <v>32</v>
      </c>
      <c r="V17" s="39"/>
      <c r="W17" s="39"/>
      <c r="X17" s="39"/>
      <c r="Y17" s="39"/>
      <c r="Z17" s="39"/>
      <c r="AA17" s="39"/>
      <c r="AB17" s="39"/>
      <c r="AC17" s="39"/>
      <c r="AD17" s="39"/>
    </row>
    <row r="18" spans="1:30" ht="15.3">
      <c r="A18" s="40" t="s">
        <v>33</v>
      </c>
      <c r="B18" s="52"/>
      <c r="C18" s="52"/>
      <c r="D18" s="52"/>
      <c r="E18" s="52"/>
      <c r="F18" s="52">
        <v>1</v>
      </c>
      <c r="G18" s="52">
        <v>1</v>
      </c>
      <c r="H18" s="52">
        <v>1</v>
      </c>
      <c r="I18" s="52">
        <v>1</v>
      </c>
      <c r="J18" s="52">
        <v>1</v>
      </c>
      <c r="K18" s="52">
        <v>1</v>
      </c>
      <c r="L18" s="52">
        <v>1</v>
      </c>
      <c r="M18" s="52">
        <v>1</v>
      </c>
      <c r="N18" s="52"/>
      <c r="O18" s="52"/>
      <c r="P18" s="52"/>
      <c r="Q18" s="52"/>
      <c r="R18" s="52"/>
      <c r="S18" s="52"/>
      <c r="T18" s="52"/>
      <c r="U18" s="40" t="s">
        <v>33</v>
      </c>
      <c r="V18" s="41"/>
      <c r="W18" s="41"/>
      <c r="X18" s="41"/>
      <c r="Y18" s="41"/>
      <c r="Z18" s="41"/>
      <c r="AA18" s="41"/>
      <c r="AB18" s="41"/>
      <c r="AC18" s="41"/>
      <c r="AD18" s="41"/>
    </row>
    <row r="19" spans="1:30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1</v>
      </c>
      <c r="G19" s="88"/>
      <c r="H19" s="88"/>
      <c r="I19" s="88"/>
      <c r="J19" s="88"/>
      <c r="K19" s="88"/>
      <c r="L19" s="88"/>
      <c r="M19" s="88">
        <v>2</v>
      </c>
      <c r="N19" s="88"/>
      <c r="O19" s="88"/>
      <c r="P19" s="88"/>
      <c r="Q19" s="88"/>
      <c r="R19" s="88"/>
      <c r="S19" s="88"/>
      <c r="T19" s="88"/>
      <c r="U19" s="38" t="s">
        <v>34</v>
      </c>
      <c r="V19" s="39"/>
      <c r="W19" s="39"/>
      <c r="X19" s="39"/>
      <c r="Y19" s="39"/>
      <c r="Z19" s="39"/>
      <c r="AA19" s="39"/>
      <c r="AB19" s="39"/>
      <c r="AC19" s="39"/>
      <c r="AD19" s="39"/>
    </row>
    <row r="20" spans="1:30" ht="15.3">
      <c r="A20" s="40" t="s">
        <v>35</v>
      </c>
      <c r="B20" s="52"/>
      <c r="C20" s="52">
        <v>1</v>
      </c>
      <c r="D20" s="52">
        <v>2</v>
      </c>
      <c r="E20" s="52">
        <v>1</v>
      </c>
      <c r="F20" s="52">
        <v>1</v>
      </c>
      <c r="G20" s="52">
        <v>1</v>
      </c>
      <c r="H20" s="52">
        <v>1</v>
      </c>
      <c r="I20" s="52">
        <v>1</v>
      </c>
      <c r="J20" s="52">
        <v>1</v>
      </c>
      <c r="K20" s="52">
        <v>1</v>
      </c>
      <c r="L20" s="52">
        <v>1</v>
      </c>
      <c r="M20" s="52">
        <v>2</v>
      </c>
      <c r="N20" s="52">
        <v>1</v>
      </c>
      <c r="O20" s="52">
        <v>1</v>
      </c>
      <c r="P20" s="52">
        <v>1</v>
      </c>
      <c r="Q20" s="52">
        <v>1</v>
      </c>
      <c r="R20" s="52"/>
      <c r="S20" s="52"/>
      <c r="T20" s="52"/>
      <c r="U20" s="40" t="s">
        <v>35</v>
      </c>
      <c r="V20" s="41"/>
      <c r="W20" s="41"/>
      <c r="X20" s="41"/>
      <c r="Y20" s="41"/>
      <c r="Z20" s="41"/>
      <c r="AA20" s="41"/>
      <c r="AB20" s="41"/>
      <c r="AC20" s="41"/>
      <c r="AD20" s="41"/>
    </row>
    <row r="21" spans="1:30" s="42" customFormat="1" ht="15.3">
      <c r="A21" s="38" t="s">
        <v>36</v>
      </c>
      <c r="B21" s="88"/>
      <c r="C21" s="88">
        <v>2</v>
      </c>
      <c r="D21" s="88">
        <v>2</v>
      </c>
      <c r="E21" s="88">
        <v>2</v>
      </c>
      <c r="F21" s="88">
        <v>1</v>
      </c>
      <c r="G21" s="88">
        <v>1</v>
      </c>
      <c r="H21" s="88">
        <v>1</v>
      </c>
      <c r="I21" s="88">
        <v>1</v>
      </c>
      <c r="J21" s="88">
        <v>1</v>
      </c>
      <c r="K21" s="88">
        <v>1</v>
      </c>
      <c r="L21" s="88">
        <v>1</v>
      </c>
      <c r="M21" s="88">
        <v>1</v>
      </c>
      <c r="N21" s="88">
        <v>2</v>
      </c>
      <c r="O21" s="88">
        <v>2</v>
      </c>
      <c r="P21" s="88">
        <v>2</v>
      </c>
      <c r="Q21" s="88">
        <v>2</v>
      </c>
      <c r="R21" s="88"/>
      <c r="S21" s="88"/>
      <c r="T21" s="88"/>
      <c r="U21" s="38" t="s">
        <v>36</v>
      </c>
      <c r="V21" s="39"/>
      <c r="W21" s="39"/>
      <c r="X21" s="39"/>
      <c r="Y21" s="39"/>
      <c r="Z21" s="39"/>
      <c r="AA21" s="39"/>
      <c r="AB21" s="39"/>
      <c r="AC21" s="39"/>
      <c r="AD21" s="39"/>
    </row>
    <row r="22" spans="1:30" s="33" customFormat="1" ht="15.3">
      <c r="A22" s="40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7"/>
      <c r="V22" s="41"/>
      <c r="W22" s="41"/>
      <c r="X22" s="41"/>
      <c r="Y22" s="41"/>
      <c r="Z22" s="41"/>
      <c r="AA22" s="41"/>
      <c r="AB22" s="41"/>
      <c r="AC22" s="41"/>
      <c r="AD22" s="41"/>
    </row>
    <row r="23" spans="1:30" ht="15.3">
      <c r="A23" s="4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43"/>
    </row>
    <row r="24" spans="1:30" s="46" customFormat="1" ht="15.3">
      <c r="A24" s="4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44"/>
      <c r="V24" s="45"/>
      <c r="W24" s="45"/>
      <c r="X24" s="45"/>
      <c r="Y24" s="45"/>
      <c r="Z24" s="45"/>
      <c r="AA24" s="45"/>
      <c r="AB24" s="45"/>
      <c r="AC24" s="45"/>
      <c r="AD24" s="45"/>
    </row>
    <row r="25" spans="1:30" ht="15.3">
      <c r="A25" s="40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40"/>
      <c r="V25" s="41"/>
      <c r="W25" s="41"/>
      <c r="X25" s="41"/>
      <c r="Y25" s="41"/>
      <c r="Z25" s="41"/>
      <c r="AA25" s="41"/>
      <c r="AB25" s="41"/>
      <c r="AC25" s="41"/>
      <c r="AD25" s="41"/>
    </row>
    <row r="26" spans="1:30" s="46" customFormat="1" ht="15.3">
      <c r="A26" s="4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44"/>
      <c r="V26" s="45"/>
      <c r="W26" s="45"/>
      <c r="X26" s="45"/>
      <c r="Y26" s="45"/>
      <c r="Z26" s="45"/>
      <c r="AA26" s="45"/>
      <c r="AB26" s="45"/>
      <c r="AC26" s="45"/>
      <c r="AD26" s="45"/>
    </row>
    <row r="27" spans="1:30" ht="15.3">
      <c r="A27" s="40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40"/>
      <c r="V27" s="41"/>
      <c r="W27" s="41"/>
      <c r="X27" s="41"/>
      <c r="Y27" s="41"/>
      <c r="Z27" s="41"/>
      <c r="AA27" s="41"/>
      <c r="AB27" s="41"/>
      <c r="AC27" s="41"/>
      <c r="AD27" s="41"/>
    </row>
    <row r="28" spans="1:30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56"/>
      <c r="V28" s="45"/>
      <c r="W28" s="45"/>
      <c r="X28" s="45"/>
      <c r="Y28" s="45"/>
      <c r="Z28" s="45"/>
      <c r="AA28" s="45"/>
      <c r="AB28" s="45"/>
      <c r="AC28" s="45"/>
      <c r="AD28" s="45"/>
    </row>
    <row r="29" spans="1:30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57"/>
      <c r="V29" s="41"/>
      <c r="W29" s="41"/>
      <c r="X29" s="41"/>
      <c r="Y29" s="41"/>
      <c r="Z29" s="41"/>
      <c r="AA29" s="41"/>
      <c r="AB29" s="41"/>
      <c r="AC29" s="41"/>
      <c r="AD29" s="41"/>
    </row>
    <row r="30" spans="1:30" ht="15.3">
      <c r="A30" s="43"/>
      <c r="U30" s="43"/>
    </row>
    <row r="31" spans="1:30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8"/>
      <c r="V31" s="39"/>
      <c r="W31" s="39"/>
      <c r="X31" s="39"/>
      <c r="Y31" s="39"/>
      <c r="Z31" s="39"/>
      <c r="AA31" s="39"/>
      <c r="AB31" s="39"/>
      <c r="AC31" s="39"/>
      <c r="AD31" s="39"/>
    </row>
    <row r="32" spans="1:30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57"/>
      <c r="V32" s="41"/>
      <c r="W32" s="41"/>
      <c r="X32" s="41"/>
      <c r="Y32" s="41"/>
      <c r="Z32" s="41"/>
      <c r="AA32" s="41"/>
      <c r="AB32" s="41"/>
      <c r="AC32" s="41"/>
      <c r="AD32" s="41"/>
    </row>
    <row r="33" spans="1:30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8"/>
      <c r="V33" s="39"/>
      <c r="W33" s="39"/>
      <c r="X33" s="39"/>
      <c r="Y33" s="39"/>
      <c r="Z33" s="39"/>
      <c r="AA33" s="39"/>
      <c r="AB33" s="39"/>
      <c r="AC33" s="39"/>
      <c r="AD33" s="39"/>
    </row>
    <row r="34" spans="1:30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0"/>
      <c r="V34" s="41"/>
      <c r="W34" s="41"/>
      <c r="X34" s="41"/>
      <c r="Y34" s="41"/>
      <c r="Z34" s="41"/>
      <c r="AA34" s="41"/>
      <c r="AB34" s="41"/>
      <c r="AC34" s="41"/>
      <c r="AD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3" width="9.1015625" style="30" customWidth="1"/>
    <col min="4" max="4" width="10.3671875" style="30" customWidth="1"/>
    <col min="5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403</v>
      </c>
    </row>
    <row r="3" spans="1:27">
      <c r="A3" s="32" t="s">
        <v>404</v>
      </c>
      <c r="B3" s="35">
        <v>0</v>
      </c>
      <c r="C3" s="35">
        <v>6.9444444444444449E-3</v>
      </c>
      <c r="D3" s="35">
        <v>5.6944444444444443E-2</v>
      </c>
      <c r="E3" s="35">
        <v>8.5416666666666669E-2</v>
      </c>
    </row>
    <row r="4" spans="1:27" s="33" customFormat="1">
      <c r="A4" s="33" t="s">
        <v>3</v>
      </c>
      <c r="B4" s="34" t="s">
        <v>277</v>
      </c>
      <c r="C4" s="34" t="s">
        <v>405</v>
      </c>
      <c r="D4" s="34" t="s">
        <v>406</v>
      </c>
      <c r="E4" s="34" t="s">
        <v>407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/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1</v>
      </c>
      <c r="C12" s="53">
        <v>1</v>
      </c>
      <c r="D12" s="53">
        <v>1</v>
      </c>
      <c r="E12" s="53">
        <v>1</v>
      </c>
      <c r="F12" s="53"/>
      <c r="R12" s="43"/>
    </row>
    <row r="13" spans="1:27" s="46" customFormat="1" ht="15.3">
      <c r="A13" s="40" t="s">
        <v>29</v>
      </c>
      <c r="B13" s="54"/>
      <c r="C13" s="54">
        <v>1</v>
      </c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>
        <v>1</v>
      </c>
      <c r="D14" s="52"/>
      <c r="E14" s="52">
        <v>1</v>
      </c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88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403</v>
      </c>
    </row>
    <row r="3" spans="1:26" ht="14.4">
      <c r="A3" s="61" t="str">
        <f>HYPERLINK("https://archive.org/details/BreakingNews_201502","https://archive.org/details/BreakingNews_201502")</f>
        <v>https://archive.org/details/BreakingNews_201502</v>
      </c>
      <c r="B3" s="63">
        <v>0</v>
      </c>
      <c r="C3" s="63">
        <v>6.9444444444444441E-3</v>
      </c>
      <c r="D3" s="63">
        <v>5.6944444444444443E-2</v>
      </c>
      <c r="E3" s="63">
        <v>8.5416666666666655E-2</v>
      </c>
    </row>
    <row r="4" spans="1:26" ht="14.4">
      <c r="A4" s="62" t="s">
        <v>3</v>
      </c>
      <c r="B4" s="63" t="s">
        <v>277</v>
      </c>
      <c r="C4" s="63" t="s">
        <v>405</v>
      </c>
      <c r="D4" s="63" t="s">
        <v>406</v>
      </c>
      <c r="E4" s="63" t="s">
        <v>407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1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8">
        <v>1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8">
        <v>1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/>
      <c r="C12" s="59">
        <v>1</v>
      </c>
      <c r="D12" s="59">
        <v>2</v>
      </c>
      <c r="E12" s="59">
        <v>2</v>
      </c>
      <c r="F12" s="58"/>
      <c r="R12" s="73"/>
    </row>
    <row r="13" spans="1:26" ht="15.75" customHeight="1">
      <c r="A13" s="69" t="s">
        <v>29</v>
      </c>
      <c r="B13" s="75"/>
      <c r="C13" s="76">
        <v>2</v>
      </c>
      <c r="D13" s="75"/>
      <c r="E13" s="76">
        <v>1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1">
        <v>1</v>
      </c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1</v>
      </c>
      <c r="D18" s="70"/>
      <c r="E18" s="70"/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BreakingNews_201502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C14" sqref="C14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408</v>
      </c>
    </row>
    <row r="3" spans="1:27">
      <c r="A3" s="2" t="s">
        <v>409</v>
      </c>
    </row>
    <row r="4" spans="1:27" s="3" customFormat="1">
      <c r="A4" s="3" t="s">
        <v>3</v>
      </c>
      <c r="B4" s="4">
        <v>0</v>
      </c>
      <c r="C4" s="4">
        <v>1.5277777777777777E-2</v>
      </c>
      <c r="D4" s="4">
        <v>8.1250000000000003E-2</v>
      </c>
      <c r="E4" s="4">
        <v>0.1173611111111111</v>
      </c>
      <c r="F4" s="4">
        <v>0.20208333333333331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410</v>
      </c>
      <c r="D5" t="s">
        <v>86</v>
      </c>
      <c r="E5" t="s">
        <v>411</v>
      </c>
      <c r="F5" t="s">
        <v>412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>
        <v>2</v>
      </c>
      <c r="F6" s="9">
        <v>2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>
        <v>2</v>
      </c>
      <c r="F8" s="9">
        <v>2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>
        <v>1</v>
      </c>
      <c r="D10" s="9"/>
      <c r="E10" s="9">
        <v>1</v>
      </c>
      <c r="F10" s="9">
        <v>2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R12" s="15"/>
    </row>
    <row r="13" spans="1:27" s="20" customFormat="1" ht="15.3">
      <c r="A13" s="11" t="s">
        <v>29</v>
      </c>
      <c r="B13" s="18"/>
      <c r="C13" s="18">
        <v>1</v>
      </c>
      <c r="D13" s="18"/>
      <c r="E13" s="18"/>
      <c r="F13" s="18">
        <v>2</v>
      </c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/>
      <c r="C17" s="9"/>
      <c r="D17" s="9"/>
      <c r="E17" s="9"/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03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F10" sqref="F10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408</v>
      </c>
    </row>
    <row r="3" spans="1:27">
      <c r="A3" s="32" t="s">
        <v>409</v>
      </c>
    </row>
    <row r="4" spans="1:27" s="33" customFormat="1">
      <c r="A4" s="33" t="s">
        <v>3</v>
      </c>
      <c r="B4" s="34">
        <v>0</v>
      </c>
      <c r="C4" s="34">
        <v>1.5277777777777777E-2</v>
      </c>
      <c r="D4" s="34">
        <v>8.1249999999999989E-2</v>
      </c>
      <c r="E4" s="34">
        <v>0.11736111111111111</v>
      </c>
      <c r="F4" s="34">
        <v>0.20208333333333334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410</v>
      </c>
      <c r="D5" s="29" t="s">
        <v>86</v>
      </c>
      <c r="E5" s="29" t="s">
        <v>411</v>
      </c>
      <c r="F5" s="29" t="s">
        <v>412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>
        <v>2</v>
      </c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>
        <v>2</v>
      </c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>
        <v>2</v>
      </c>
      <c r="D10" s="88">
        <v>1</v>
      </c>
      <c r="E10" s="88">
        <v>2</v>
      </c>
      <c r="F10" s="88">
        <v>2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1</v>
      </c>
      <c r="C12" s="53">
        <v>1</v>
      </c>
      <c r="D12" s="53">
        <v>1</v>
      </c>
      <c r="E12" s="53">
        <v>1</v>
      </c>
      <c r="F12" s="53">
        <v>1</v>
      </c>
      <c r="R12" s="43"/>
    </row>
    <row r="13" spans="1:27" s="46" customFormat="1" ht="15.3">
      <c r="A13" s="40" t="s">
        <v>29</v>
      </c>
      <c r="B13" s="54">
        <v>1</v>
      </c>
      <c r="C13" s="54">
        <v>1</v>
      </c>
      <c r="D13" s="54"/>
      <c r="E13" s="54">
        <v>1</v>
      </c>
      <c r="F13" s="54">
        <v>1</v>
      </c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88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1</v>
      </c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/>
      <c r="E21" s="88"/>
      <c r="F21" s="88">
        <v>1</v>
      </c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408</v>
      </c>
    </row>
    <row r="3" spans="1:26" ht="14.4">
      <c r="A3" s="61" t="str">
        <f>HYPERLINK("https://archive.org/details/WisconsinTibetanRadioDec8-BreakingNewsfromTibet","https://archive.org/details/WisconsinTibetanRadioDec8-BreakingNewsfromTibet")</f>
        <v>https://archive.org/details/WisconsinTibetanRadioDec8-BreakingNewsfromTibet</v>
      </c>
    </row>
    <row r="4" spans="1:26" ht="14.4">
      <c r="A4" s="62" t="s">
        <v>3</v>
      </c>
      <c r="B4" s="63">
        <v>0</v>
      </c>
      <c r="C4" s="63">
        <v>1.5277777777777777E-2</v>
      </c>
      <c r="D4" s="63">
        <v>8.1250000000000003E-2</v>
      </c>
      <c r="E4" s="63">
        <v>0.1173611111111111</v>
      </c>
      <c r="F4" s="63">
        <v>0.20208333333333331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410</v>
      </c>
      <c r="D5" s="58" t="s">
        <v>86</v>
      </c>
      <c r="E5" s="58" t="s">
        <v>411</v>
      </c>
      <c r="F5" s="58" t="s">
        <v>412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8">
        <v>2</v>
      </c>
      <c r="F6" s="68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8">
        <v>1</v>
      </c>
      <c r="E10" s="68">
        <v>2</v>
      </c>
      <c r="F10" s="68">
        <v>2</v>
      </c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R12" s="73"/>
    </row>
    <row r="13" spans="1:26" ht="15.75" customHeight="1">
      <c r="A13" s="69" t="s">
        <v>29</v>
      </c>
      <c r="B13" s="75"/>
      <c r="C13" s="76">
        <v>1</v>
      </c>
      <c r="D13" s="75"/>
      <c r="E13" s="76">
        <v>1</v>
      </c>
      <c r="F13" s="76">
        <v>2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1</v>
      </c>
      <c r="D18" s="70"/>
      <c r="E18" s="70"/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1">
        <v>2</v>
      </c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WisconsinTibetanRadioDec8-BreakingNewsfromTibet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I16" sqref="I16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413</v>
      </c>
    </row>
    <row r="3" spans="1:27">
      <c r="A3" s="2" t="s">
        <v>414</v>
      </c>
    </row>
    <row r="4" spans="1:27" s="3" customFormat="1">
      <c r="A4" s="3" t="s">
        <v>3</v>
      </c>
      <c r="B4" s="4">
        <v>0</v>
      </c>
      <c r="C4" s="4">
        <v>2.2222222222222223E-2</v>
      </c>
      <c r="D4" s="4">
        <v>4.027777777777778E-2</v>
      </c>
      <c r="E4" s="4">
        <v>6.0416666666666667E-2</v>
      </c>
      <c r="F4" s="4">
        <v>6.9444444444444434E-2</v>
      </c>
      <c r="G4" s="4">
        <v>8.4722222222222213E-2</v>
      </c>
      <c r="H4" s="4">
        <v>0.11180555555555556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415</v>
      </c>
      <c r="C5" t="s">
        <v>416</v>
      </c>
      <c r="D5" t="s">
        <v>417</v>
      </c>
      <c r="E5" t="s">
        <v>418</v>
      </c>
      <c r="F5" t="s">
        <v>419</v>
      </c>
      <c r="G5" t="s">
        <v>281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/>
      <c r="D6" s="9">
        <v>2</v>
      </c>
      <c r="E6" s="9">
        <v>2</v>
      </c>
      <c r="F6" s="9">
        <v>2</v>
      </c>
      <c r="G6" s="9">
        <v>2</v>
      </c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/>
      <c r="G7" s="12"/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>
        <v>2</v>
      </c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/>
      <c r="E12" s="17">
        <v>1</v>
      </c>
      <c r="F12" s="17">
        <v>2</v>
      </c>
      <c r="G12" s="17">
        <v>1</v>
      </c>
      <c r="H12" s="17">
        <v>2</v>
      </c>
      <c r="R12" s="15"/>
    </row>
    <row r="13" spans="1:27" s="20" customFormat="1" ht="15.3">
      <c r="A13" s="11" t="s">
        <v>29</v>
      </c>
      <c r="B13" s="18">
        <v>2</v>
      </c>
      <c r="C13" s="18"/>
      <c r="D13" s="18">
        <v>2</v>
      </c>
      <c r="E13" s="18"/>
      <c r="F13" s="18"/>
      <c r="G13" s="18">
        <v>2</v>
      </c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/>
      <c r="C17" s="9"/>
      <c r="D17" s="9"/>
      <c r="E17" s="9"/>
      <c r="F17" s="9"/>
      <c r="G17" s="9"/>
      <c r="H17" s="9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/>
      <c r="F19" s="9">
        <v>2</v>
      </c>
      <c r="G19" s="9">
        <v>2</v>
      </c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1</v>
      </c>
      <c r="C21" s="9">
        <v>1</v>
      </c>
      <c r="D21" s="9">
        <v>1</v>
      </c>
      <c r="E21" s="9">
        <v>1</v>
      </c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06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413</v>
      </c>
    </row>
    <row r="3" spans="1:27">
      <c r="A3" s="32" t="s">
        <v>414</v>
      </c>
    </row>
    <row r="4" spans="1:27" s="33" customFormat="1">
      <c r="A4" s="33" t="s">
        <v>3</v>
      </c>
      <c r="B4" s="34">
        <v>0</v>
      </c>
      <c r="C4" s="34">
        <v>2.222222222222222E-2</v>
      </c>
      <c r="D4" s="34">
        <v>4.0277777777777773E-2</v>
      </c>
      <c r="E4" s="34">
        <v>6.041666666666666E-2</v>
      </c>
      <c r="F4" s="34">
        <v>6.9444444444444448E-2</v>
      </c>
      <c r="G4" s="34">
        <v>8.4722222222222213E-2</v>
      </c>
      <c r="H4" s="34">
        <v>0.11180555555555555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415</v>
      </c>
      <c r="C5" s="29" t="s">
        <v>416</v>
      </c>
      <c r="D5" s="29" t="s">
        <v>417</v>
      </c>
      <c r="E5" s="29" t="s">
        <v>418</v>
      </c>
      <c r="F5" s="29" t="s">
        <v>419</v>
      </c>
      <c r="G5" s="29" t="s">
        <v>281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2</v>
      </c>
      <c r="E6" s="88"/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>
        <v>2</v>
      </c>
      <c r="C10" s="88">
        <v>2</v>
      </c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/>
      <c r="C12" s="53">
        <v>1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>
        <v>2</v>
      </c>
      <c r="C13" s="54">
        <v>1</v>
      </c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88"/>
      <c r="G17" s="88"/>
      <c r="H17" s="88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/>
      <c r="D19" s="88"/>
      <c r="E19" s="88"/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1</v>
      </c>
      <c r="C20" s="52">
        <v>1</v>
      </c>
      <c r="D20" s="52"/>
      <c r="E20" s="52"/>
      <c r="F20" s="52">
        <v>1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2</v>
      </c>
      <c r="C21" s="88"/>
      <c r="D21" s="88"/>
      <c r="E21" s="88">
        <v>2</v>
      </c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413</v>
      </c>
    </row>
    <row r="3" spans="1:26" ht="14.4">
      <c r="A3" s="61" t="str">
        <f>HYPERLINK("https://archive.org/details/SwineFluParanoia","https://archive.org/details/SwineFluParanoia")</f>
        <v>https://archive.org/details/SwineFluParanoia</v>
      </c>
    </row>
    <row r="4" spans="1:26" ht="14.4">
      <c r="A4" s="62" t="s">
        <v>3</v>
      </c>
      <c r="B4" s="63">
        <v>0</v>
      </c>
      <c r="C4" s="63">
        <v>2.2222222222222223E-2</v>
      </c>
      <c r="D4" s="63">
        <v>4.027777777777778E-2</v>
      </c>
      <c r="E4" s="63">
        <v>6.0416666666666667E-2</v>
      </c>
      <c r="F4" s="63">
        <v>6.9444444444444434E-2</v>
      </c>
      <c r="G4" s="63">
        <v>8.4722222222222213E-2</v>
      </c>
      <c r="H4" s="63">
        <v>0.11180555555555556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415</v>
      </c>
      <c r="C5" s="58" t="s">
        <v>416</v>
      </c>
      <c r="D5" s="58" t="s">
        <v>417</v>
      </c>
      <c r="E5" s="58" t="s">
        <v>418</v>
      </c>
      <c r="F5" s="58" t="s">
        <v>419</v>
      </c>
      <c r="G5" s="58" t="s">
        <v>281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8">
        <v>2</v>
      </c>
      <c r="E6" s="68">
        <v>2</v>
      </c>
      <c r="F6" s="68">
        <v>2</v>
      </c>
      <c r="G6" s="68">
        <v>2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8">
        <v>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R12" s="73"/>
    </row>
    <row r="13" spans="1:26" ht="15.75" customHeight="1">
      <c r="A13" s="69" t="s">
        <v>29</v>
      </c>
      <c r="B13" s="76">
        <v>2</v>
      </c>
      <c r="C13" s="75"/>
      <c r="D13" s="76">
        <v>2</v>
      </c>
      <c r="E13" s="76">
        <v>1</v>
      </c>
      <c r="F13" s="75"/>
      <c r="G13" s="76">
        <v>1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5"/>
      <c r="G15" s="75"/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1">
        <v>1</v>
      </c>
      <c r="E18" s="70"/>
      <c r="F18" s="70"/>
      <c r="G18" s="71">
        <v>2</v>
      </c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0"/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wineFluParanoia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H15" sqref="H15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420</v>
      </c>
    </row>
    <row r="3" spans="1:27">
      <c r="A3" s="2" t="s">
        <v>421</v>
      </c>
    </row>
    <row r="4" spans="1:27" s="3" customFormat="1">
      <c r="A4" s="3" t="s">
        <v>3</v>
      </c>
      <c r="B4" s="4">
        <v>0</v>
      </c>
      <c r="C4" s="4">
        <v>2.7777777777777776E-2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422</v>
      </c>
      <c r="C5" t="s">
        <v>275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>
        <v>2</v>
      </c>
      <c r="D6" s="9"/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/>
      <c r="E12" s="17"/>
      <c r="R12" s="15"/>
    </row>
    <row r="13" spans="1:27" s="20" customFormat="1" ht="15.3">
      <c r="A13" s="11" t="s">
        <v>29</v>
      </c>
      <c r="B13" s="18"/>
      <c r="C13" s="18">
        <v>2</v>
      </c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/>
      <c r="C17" s="9"/>
      <c r="D17" s="9"/>
      <c r="E17" s="9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/>
      <c r="E19" s="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2</v>
      </c>
      <c r="C20" s="12">
        <v>1</v>
      </c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>
        <v>2</v>
      </c>
      <c r="D21" s="9"/>
      <c r="E21" s="9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B21" sqref="B21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420</v>
      </c>
    </row>
    <row r="3" spans="1:27">
      <c r="A3" s="32" t="s">
        <v>421</v>
      </c>
    </row>
    <row r="4" spans="1:27" s="33" customFormat="1">
      <c r="A4" s="33" t="s">
        <v>3</v>
      </c>
      <c r="B4" s="34">
        <v>0</v>
      </c>
      <c r="C4" s="34">
        <v>2.777777777777778E-2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422</v>
      </c>
      <c r="C5" s="29" t="s">
        <v>275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2</v>
      </c>
      <c r="C6" s="88">
        <v>1</v>
      </c>
      <c r="D6" s="88"/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>
        <v>1</v>
      </c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/>
      <c r="E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/>
      <c r="E18" s="52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2</v>
      </c>
      <c r="C19" s="88">
        <v>1</v>
      </c>
      <c r="D19" s="88"/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>
        <v>1</v>
      </c>
      <c r="D20" s="52"/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2</v>
      </c>
      <c r="C21" s="88">
        <v>2</v>
      </c>
      <c r="D21" s="88"/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34"/>
  <sheetViews>
    <sheetView workbookViewId="0"/>
  </sheetViews>
  <sheetFormatPr defaultColWidth="15.1015625" defaultRowHeight="15" customHeight="1"/>
  <cols>
    <col min="1" max="1" width="52.47265625" style="59" customWidth="1"/>
    <col min="2" max="29" width="7.734375" style="59" customWidth="1"/>
    <col min="30" max="16384" width="15.1015625" style="59"/>
  </cols>
  <sheetData>
    <row r="1" spans="1:29" ht="14.4">
      <c r="A1" s="58" t="s">
        <v>0</v>
      </c>
    </row>
    <row r="2" spans="1:29" ht="14.4">
      <c r="A2" s="60" t="s">
        <v>1</v>
      </c>
    </row>
    <row r="3" spans="1:29" ht="14.4">
      <c r="A3" s="61" t="s">
        <v>120</v>
      </c>
    </row>
    <row r="4" spans="1:29" ht="14.4">
      <c r="A4" s="62" t="s">
        <v>3</v>
      </c>
      <c r="B4" s="63">
        <v>0</v>
      </c>
      <c r="C4" s="63">
        <v>5.5555555555555558E-3</v>
      </c>
      <c r="D4" s="63">
        <v>3.6111111111111115E-2</v>
      </c>
      <c r="E4" s="63">
        <v>7.9861111111111105E-2</v>
      </c>
      <c r="F4" s="63">
        <v>0.15138888888888888</v>
      </c>
      <c r="G4" s="63">
        <v>0.19930555555555554</v>
      </c>
      <c r="H4" s="63">
        <v>0.24444444444444446</v>
      </c>
      <c r="I4" s="63">
        <v>0.27361111111111108</v>
      </c>
      <c r="J4" s="63">
        <v>0.30138888888888887</v>
      </c>
      <c r="K4" s="63">
        <v>0.32361111111111113</v>
      </c>
      <c r="L4" s="63">
        <v>0.3444444444444445</v>
      </c>
      <c r="M4" s="63">
        <v>0.36458333333333331</v>
      </c>
      <c r="N4" s="63">
        <v>0.40972222222222227</v>
      </c>
      <c r="O4" s="63">
        <v>0.43055555555555558</v>
      </c>
      <c r="P4" s="63">
        <v>0.4368055555555555</v>
      </c>
      <c r="Q4" s="63">
        <v>0.45</v>
      </c>
      <c r="R4" s="63">
        <v>0.45902777777777781</v>
      </c>
      <c r="S4" s="63"/>
      <c r="T4" s="63"/>
      <c r="U4" s="63"/>
      <c r="V4" s="64"/>
      <c r="W4" s="64"/>
      <c r="X4" s="64"/>
      <c r="Y4" s="64"/>
      <c r="Z4" s="64"/>
      <c r="AA4" s="64"/>
      <c r="AB4" s="64"/>
      <c r="AC4" s="64"/>
    </row>
    <row r="5" spans="1:29" ht="14.4">
      <c r="A5" s="58"/>
      <c r="B5" s="58" t="s">
        <v>4</v>
      </c>
      <c r="C5" s="58" t="s">
        <v>121</v>
      </c>
      <c r="D5" s="58" t="s">
        <v>122</v>
      </c>
      <c r="E5" s="58" t="s">
        <v>123</v>
      </c>
      <c r="F5" s="58" t="s">
        <v>118</v>
      </c>
      <c r="G5" s="58" t="s">
        <v>124</v>
      </c>
      <c r="H5" s="58" t="s">
        <v>112</v>
      </c>
      <c r="I5" s="58" t="s">
        <v>125</v>
      </c>
      <c r="J5" s="58" t="s">
        <v>126</v>
      </c>
      <c r="K5" s="58" t="s">
        <v>92</v>
      </c>
      <c r="L5" s="58" t="s">
        <v>127</v>
      </c>
      <c r="M5" s="58" t="s">
        <v>128</v>
      </c>
      <c r="N5" s="58" t="s">
        <v>129</v>
      </c>
      <c r="O5" s="58" t="s">
        <v>52</v>
      </c>
      <c r="P5" s="58" t="s">
        <v>96</v>
      </c>
      <c r="Q5" s="58" t="s">
        <v>97</v>
      </c>
      <c r="R5" s="58" t="s">
        <v>98</v>
      </c>
      <c r="V5" s="65"/>
      <c r="W5" s="65"/>
      <c r="X5" s="65"/>
      <c r="Y5" s="65"/>
      <c r="Z5" s="65"/>
      <c r="AA5" s="65"/>
      <c r="AC5" s="65"/>
    </row>
    <row r="6" spans="1:29" ht="15.75" customHeight="1">
      <c r="A6" s="66" t="s">
        <v>23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6" t="s">
        <v>23</v>
      </c>
      <c r="V6" s="67"/>
      <c r="W6" s="67"/>
      <c r="X6" s="67"/>
      <c r="Y6" s="67"/>
      <c r="Z6" s="67"/>
      <c r="AA6" s="67"/>
      <c r="AB6" s="67"/>
      <c r="AC6" s="67"/>
    </row>
    <row r="7" spans="1:29" ht="15.75" customHeight="1">
      <c r="A7" s="69" t="s">
        <v>24</v>
      </c>
      <c r="B7" s="70"/>
      <c r="C7" s="71">
        <v>2</v>
      </c>
      <c r="D7" s="71">
        <v>2</v>
      </c>
      <c r="E7" s="71">
        <v>2</v>
      </c>
      <c r="F7" s="71">
        <v>2</v>
      </c>
      <c r="G7" s="71">
        <v>2</v>
      </c>
      <c r="H7" s="71">
        <v>2</v>
      </c>
      <c r="I7" s="71">
        <v>2</v>
      </c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0"/>
      <c r="S7" s="70"/>
      <c r="T7" s="70"/>
      <c r="U7" s="69" t="s">
        <v>24</v>
      </c>
      <c r="V7" s="70"/>
      <c r="W7" s="70"/>
      <c r="X7" s="70"/>
      <c r="Y7" s="70"/>
      <c r="Z7" s="70"/>
      <c r="AA7" s="70"/>
      <c r="AB7" s="70"/>
      <c r="AC7" s="70"/>
    </row>
    <row r="8" spans="1:29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6" t="s">
        <v>25</v>
      </c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69" t="s">
        <v>26</v>
      </c>
      <c r="V9" s="70"/>
      <c r="W9" s="70"/>
      <c r="X9" s="70"/>
      <c r="Y9" s="70"/>
      <c r="Z9" s="70"/>
      <c r="AA9" s="70"/>
      <c r="AB9" s="70"/>
      <c r="AC9" s="70"/>
    </row>
    <row r="10" spans="1:29" ht="15.75" customHeight="1">
      <c r="A10" s="66" t="s">
        <v>27</v>
      </c>
      <c r="B10" s="67"/>
      <c r="C10" s="67"/>
      <c r="D10" s="67"/>
      <c r="E10" s="68">
        <v>1</v>
      </c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6" t="s">
        <v>27</v>
      </c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3"/>
      <c r="V11" s="70"/>
      <c r="W11" s="70"/>
      <c r="X11" s="70"/>
      <c r="Y11" s="70"/>
      <c r="Z11" s="70"/>
      <c r="AA11" s="70"/>
      <c r="AB11" s="70"/>
      <c r="AC11" s="70"/>
    </row>
    <row r="12" spans="1:29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9">
        <v>2</v>
      </c>
      <c r="L12" s="59">
        <v>2</v>
      </c>
      <c r="M12" s="59">
        <v>2</v>
      </c>
      <c r="N12" s="59">
        <v>2</v>
      </c>
      <c r="O12" s="59">
        <v>2</v>
      </c>
      <c r="P12" s="59">
        <v>2</v>
      </c>
      <c r="Q12" s="59">
        <v>2</v>
      </c>
      <c r="R12" s="59">
        <v>2</v>
      </c>
      <c r="S12" s="58"/>
      <c r="T12" s="58"/>
      <c r="U12" s="74" t="s">
        <v>28</v>
      </c>
    </row>
    <row r="13" spans="1:29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69" t="s">
        <v>29</v>
      </c>
      <c r="V13" s="75"/>
      <c r="W13" s="75"/>
      <c r="X13" s="75"/>
      <c r="Y13" s="75"/>
      <c r="Z13" s="75"/>
      <c r="AA13" s="75"/>
      <c r="AB13" s="75"/>
      <c r="AC13" s="75"/>
    </row>
    <row r="14" spans="1:29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4" t="s">
        <v>30</v>
      </c>
      <c r="V14" s="70"/>
      <c r="W14" s="70"/>
      <c r="X14" s="70"/>
      <c r="Y14" s="70"/>
      <c r="Z14" s="70"/>
      <c r="AA14" s="70"/>
      <c r="AB14" s="70"/>
      <c r="AC14" s="70"/>
    </row>
    <row r="15" spans="1:29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6">
        <v>2</v>
      </c>
      <c r="O15" s="76">
        <v>2</v>
      </c>
      <c r="P15" s="76">
        <v>2</v>
      </c>
      <c r="Q15" s="76">
        <v>2</v>
      </c>
      <c r="R15" s="76">
        <v>2</v>
      </c>
      <c r="S15" s="75"/>
      <c r="T15" s="75"/>
      <c r="U15" s="79" t="s">
        <v>31</v>
      </c>
      <c r="V15" s="75"/>
      <c r="W15" s="75"/>
      <c r="X15" s="75"/>
      <c r="Y15" s="75"/>
      <c r="Z15" s="75"/>
      <c r="AA15" s="75"/>
      <c r="AB15" s="75"/>
      <c r="AC15" s="75"/>
    </row>
    <row r="16" spans="1:29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73"/>
    </row>
    <row r="17" spans="1:29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>
        <v>2</v>
      </c>
      <c r="L17" s="68">
        <v>2</v>
      </c>
      <c r="M17" s="68">
        <v>2</v>
      </c>
      <c r="N17" s="68">
        <v>2</v>
      </c>
      <c r="O17" s="68">
        <v>2</v>
      </c>
      <c r="P17" s="68">
        <v>2</v>
      </c>
      <c r="Q17" s="68">
        <v>2</v>
      </c>
      <c r="R17" s="68"/>
      <c r="S17" s="67"/>
      <c r="T17" s="67"/>
      <c r="U17" s="66" t="s">
        <v>32</v>
      </c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9" t="s">
        <v>33</v>
      </c>
      <c r="B18" s="70"/>
      <c r="C18" s="70"/>
      <c r="D18" s="70"/>
      <c r="E18" s="71">
        <v>2</v>
      </c>
      <c r="F18" s="71">
        <v>2</v>
      </c>
      <c r="G18" s="71">
        <v>2</v>
      </c>
      <c r="H18" s="71">
        <v>2</v>
      </c>
      <c r="I18" s="71">
        <v>2</v>
      </c>
      <c r="J18" s="71">
        <v>2</v>
      </c>
      <c r="K18" s="71">
        <v>2</v>
      </c>
      <c r="L18" s="71">
        <v>2</v>
      </c>
      <c r="M18" s="71">
        <v>2</v>
      </c>
      <c r="N18" s="70"/>
      <c r="O18" s="70"/>
      <c r="P18" s="70"/>
      <c r="Q18" s="70"/>
      <c r="R18" s="70"/>
      <c r="S18" s="70"/>
      <c r="T18" s="70"/>
      <c r="U18" s="69" t="s">
        <v>33</v>
      </c>
      <c r="V18" s="70"/>
      <c r="W18" s="70"/>
      <c r="X18" s="70"/>
      <c r="Y18" s="70"/>
      <c r="Z18" s="70"/>
      <c r="AA18" s="70"/>
      <c r="AB18" s="70"/>
      <c r="AC18" s="70"/>
    </row>
    <row r="19" spans="1:29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68">
        <v>2</v>
      </c>
      <c r="H19" s="67"/>
      <c r="I19" s="67"/>
      <c r="J19" s="67"/>
      <c r="K19" s="67"/>
      <c r="L19" s="67"/>
      <c r="M19" s="68">
        <v>2</v>
      </c>
      <c r="N19" s="67"/>
      <c r="O19" s="67"/>
      <c r="P19" s="67"/>
      <c r="Q19" s="67"/>
      <c r="R19" s="67"/>
      <c r="S19" s="67"/>
      <c r="T19" s="67"/>
      <c r="U19" s="66" t="s">
        <v>34</v>
      </c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9" t="s">
        <v>35</v>
      </c>
      <c r="B20" s="70"/>
      <c r="C20" s="71">
        <v>2</v>
      </c>
      <c r="D20" s="71">
        <v>2</v>
      </c>
      <c r="E20" s="71">
        <v>2</v>
      </c>
      <c r="F20" s="71">
        <v>2</v>
      </c>
      <c r="G20" s="71"/>
      <c r="H20" s="71">
        <v>2</v>
      </c>
      <c r="I20" s="71">
        <v>2</v>
      </c>
      <c r="J20" s="71">
        <v>2</v>
      </c>
      <c r="K20" s="71">
        <v>2</v>
      </c>
      <c r="L20" s="71">
        <v>2</v>
      </c>
      <c r="M20" s="71">
        <v>2</v>
      </c>
      <c r="N20" s="71">
        <v>2</v>
      </c>
      <c r="O20" s="71">
        <v>2</v>
      </c>
      <c r="P20" s="71">
        <v>2</v>
      </c>
      <c r="Q20" s="71">
        <v>2</v>
      </c>
      <c r="R20" s="70"/>
      <c r="S20" s="70"/>
      <c r="T20" s="70"/>
      <c r="U20" s="69" t="s">
        <v>35</v>
      </c>
      <c r="V20" s="70"/>
      <c r="W20" s="70"/>
      <c r="X20" s="70"/>
      <c r="Y20" s="70"/>
      <c r="Z20" s="70"/>
      <c r="AA20" s="70"/>
      <c r="AB20" s="70"/>
      <c r="AC20" s="70"/>
    </row>
    <row r="21" spans="1:29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8">
        <v>2</v>
      </c>
      <c r="K21" s="68">
        <v>2</v>
      </c>
      <c r="L21" s="68">
        <v>2</v>
      </c>
      <c r="M21" s="68">
        <v>2</v>
      </c>
      <c r="N21" s="68">
        <v>2</v>
      </c>
      <c r="O21" s="68">
        <v>2</v>
      </c>
      <c r="P21" s="68">
        <v>2</v>
      </c>
      <c r="Q21" s="68">
        <v>2</v>
      </c>
      <c r="R21" s="67"/>
      <c r="S21" s="67"/>
      <c r="T21" s="67"/>
      <c r="U21" s="66" t="s">
        <v>36</v>
      </c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85"/>
      <c r="V22" s="70"/>
      <c r="W22" s="70"/>
      <c r="X22" s="70"/>
      <c r="Y22" s="70"/>
      <c r="Z22" s="70"/>
      <c r="AA22" s="70"/>
      <c r="AB22" s="70"/>
      <c r="AC22" s="70"/>
    </row>
    <row r="23" spans="1:29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73"/>
    </row>
    <row r="24" spans="1:29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4"/>
      <c r="V24" s="75"/>
      <c r="W24" s="75"/>
      <c r="X24" s="75"/>
      <c r="Y24" s="75"/>
      <c r="Z24" s="75"/>
      <c r="AA24" s="75"/>
      <c r="AB24" s="75"/>
      <c r="AC24" s="75"/>
    </row>
    <row r="25" spans="1:29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69"/>
      <c r="V25" s="70"/>
      <c r="W25" s="70"/>
      <c r="X25" s="70"/>
      <c r="Y25" s="70"/>
      <c r="Z25" s="70"/>
      <c r="AA25" s="70"/>
      <c r="AB25" s="70"/>
      <c r="AC25" s="70"/>
    </row>
    <row r="26" spans="1:29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4"/>
      <c r="V26" s="75"/>
      <c r="W26" s="75"/>
      <c r="X26" s="75"/>
      <c r="Y26" s="75"/>
      <c r="Z26" s="75"/>
      <c r="AA26" s="75"/>
      <c r="AB26" s="75"/>
      <c r="AC26" s="75"/>
    </row>
    <row r="27" spans="1:29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69"/>
      <c r="V27" s="70"/>
      <c r="W27" s="70"/>
      <c r="X27" s="70"/>
      <c r="Y27" s="70"/>
      <c r="Z27" s="70"/>
      <c r="AA27" s="70"/>
      <c r="AB27" s="70"/>
      <c r="AC27" s="70"/>
    </row>
    <row r="28" spans="1:29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4"/>
      <c r="V28" s="75"/>
      <c r="W28" s="75"/>
      <c r="X28" s="75"/>
      <c r="Y28" s="75"/>
      <c r="Z28" s="75"/>
      <c r="AA28" s="75"/>
      <c r="AB28" s="75"/>
      <c r="AC28" s="75"/>
    </row>
    <row r="29" spans="1:29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85"/>
      <c r="V29" s="70"/>
      <c r="W29" s="70"/>
      <c r="X29" s="70"/>
      <c r="Y29" s="70"/>
      <c r="Z29" s="70"/>
      <c r="AA29" s="70"/>
      <c r="AB29" s="70"/>
      <c r="AC29" s="70"/>
    </row>
    <row r="30" spans="1:29" ht="15.75" customHeight="1">
      <c r="A30" s="73"/>
      <c r="U30" s="73"/>
    </row>
    <row r="31" spans="1:29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6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85"/>
      <c r="V32" s="70"/>
      <c r="W32" s="70"/>
      <c r="X32" s="70"/>
      <c r="Y32" s="70"/>
      <c r="Z32" s="70"/>
      <c r="AA32" s="70"/>
      <c r="AB32" s="70"/>
      <c r="AC32" s="70"/>
    </row>
    <row r="33" spans="1:29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6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69"/>
      <c r="V34" s="70"/>
      <c r="W34" s="70"/>
      <c r="X34" s="70"/>
      <c r="Y34" s="70"/>
      <c r="Z34" s="70"/>
      <c r="AA34" s="70"/>
      <c r="AB34" s="70"/>
      <c r="AC34" s="70"/>
    </row>
  </sheetData>
  <hyperlinks>
    <hyperlink ref="A3" r:id="rId1"/>
  </hyperlink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420</v>
      </c>
    </row>
    <row r="3" spans="1:26" ht="14.4">
      <c r="A3" s="61" t="str">
        <f>HYPERLINK("https://archive.org/details/SwineFluInIreland","https://archive.org/details/SwineFluInIreland")</f>
        <v>https://archive.org/details/SwineFluInIreland</v>
      </c>
    </row>
    <row r="4" spans="1:26" ht="14.4">
      <c r="A4" s="62" t="s">
        <v>3</v>
      </c>
      <c r="B4" s="63">
        <v>0</v>
      </c>
      <c r="C4" s="63">
        <v>2.7777777777777776E-2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422</v>
      </c>
      <c r="C5" s="58" t="s">
        <v>275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8"/>
      <c r="E12" s="58"/>
      <c r="R12" s="73"/>
    </row>
    <row r="13" spans="1:26" ht="15.75" customHeight="1">
      <c r="A13" s="69" t="s">
        <v>29</v>
      </c>
      <c r="B13" s="75"/>
      <c r="C13" s="76">
        <v>1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2</v>
      </c>
      <c r="D18" s="70"/>
      <c r="E18" s="70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7"/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7"/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wineFluInIreland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G15" sqref="G15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423</v>
      </c>
    </row>
    <row r="3" spans="1:27">
      <c r="A3" s="2" t="s">
        <v>424</v>
      </c>
    </row>
    <row r="4" spans="1:27" s="3" customFormat="1">
      <c r="A4" s="144" t="s">
        <v>3</v>
      </c>
      <c r="B4" s="145">
        <v>0</v>
      </c>
      <c r="C4" s="145">
        <v>2.2222222222222223E-2</v>
      </c>
      <c r="D4" s="145">
        <v>3.888888888888889E-2</v>
      </c>
      <c r="E4" s="14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A5" s="17"/>
      <c r="B5" s="17" t="s">
        <v>425</v>
      </c>
      <c r="C5" s="17" t="s">
        <v>426</v>
      </c>
      <c r="D5" s="17" t="s">
        <v>427</v>
      </c>
      <c r="E5" s="17"/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/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>
        <v>2</v>
      </c>
      <c r="D7" s="12">
        <v>2</v>
      </c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>
        <v>2</v>
      </c>
      <c r="D15" s="18"/>
      <c r="E15" s="18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/>
      <c r="C17" s="9"/>
      <c r="D17" s="9"/>
      <c r="E17" s="9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>
        <v>2</v>
      </c>
      <c r="C18" s="12">
        <v>2</v>
      </c>
      <c r="D18" s="12">
        <v>2</v>
      </c>
      <c r="E18" s="12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/>
      <c r="E19" s="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11"/>
      <c r="B22" s="12"/>
      <c r="C22" s="12"/>
      <c r="D22" s="12"/>
      <c r="E22" s="12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12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2" width="12.3125" style="30" customWidth="1"/>
    <col min="3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423</v>
      </c>
    </row>
    <row r="3" spans="1:27">
      <c r="A3" s="32" t="s">
        <v>424</v>
      </c>
    </row>
    <row r="4" spans="1:27" s="33" customFormat="1">
      <c r="A4" s="146" t="s">
        <v>3</v>
      </c>
      <c r="B4" s="147">
        <v>0</v>
      </c>
      <c r="C4" s="147">
        <v>2.222222222222222E-2</v>
      </c>
      <c r="D4" s="147">
        <v>3.888888888888889E-2</v>
      </c>
      <c r="E4" s="147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A5" s="53"/>
      <c r="B5" s="53" t="s">
        <v>425</v>
      </c>
      <c r="C5" s="53" t="s">
        <v>426</v>
      </c>
      <c r="D5" s="53" t="s">
        <v>427</v>
      </c>
      <c r="E5" s="53"/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/>
      <c r="D12" s="53"/>
      <c r="E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>
        <v>2</v>
      </c>
      <c r="C18" s="52">
        <v>2</v>
      </c>
      <c r="D18" s="52">
        <v>2</v>
      </c>
      <c r="E18" s="52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/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40"/>
      <c r="B22" s="52"/>
      <c r="C22" s="52"/>
      <c r="D22" s="52"/>
      <c r="E22" s="52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423</v>
      </c>
    </row>
    <row r="3" spans="1:26" ht="14.4">
      <c r="A3" s="61" t="str">
        <f>HYPERLINK("https://archive.org/details/SwineFluEpidemicHelpLineRecordings","https://archive.org/details/SwineFluEpidemicHelpLineRecordings")</f>
        <v>https://archive.org/details/SwineFluEpidemicHelpLineRecordings</v>
      </c>
    </row>
    <row r="4" spans="1:26" ht="14.4">
      <c r="A4" s="62" t="s">
        <v>3</v>
      </c>
      <c r="B4" s="63">
        <v>0</v>
      </c>
      <c r="C4" s="63">
        <v>2.2222222222222223E-2</v>
      </c>
      <c r="D4" s="63">
        <v>3.888888888888889E-2</v>
      </c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425</v>
      </c>
      <c r="C5" s="58" t="s">
        <v>426</v>
      </c>
      <c r="D5" s="58" t="s">
        <v>427</v>
      </c>
      <c r="E5" s="58"/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6">
        <v>2</v>
      </c>
      <c r="D15" s="76">
        <v>2</v>
      </c>
      <c r="E15" s="75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1">
        <v>2</v>
      </c>
      <c r="C18" s="71">
        <v>2</v>
      </c>
      <c r="D18" s="71">
        <v>2</v>
      </c>
      <c r="E18" s="70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/>
      <c r="D19" s="67"/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69"/>
      <c r="B22" s="70"/>
      <c r="C22" s="70"/>
      <c r="D22" s="70"/>
      <c r="E22" s="70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wineFluEpidemicHelpLineRecordings"/>
  </hyperlink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>
  <dimension ref="A1:AA34"/>
  <sheetViews>
    <sheetView tabSelected="1" workbookViewId="0">
      <selection activeCell="A21" sqref="A21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428</v>
      </c>
    </row>
    <row r="3" spans="1:27">
      <c r="A3" s="2" t="s">
        <v>424</v>
      </c>
    </row>
    <row r="4" spans="1:27" s="3" customFormat="1">
      <c r="A4" s="3" t="s">
        <v>3</v>
      </c>
      <c r="B4" s="4">
        <v>0</v>
      </c>
      <c r="C4" s="4">
        <v>1.5277777777777777E-2</v>
      </c>
      <c r="D4" s="4">
        <v>4.6527777777777779E-2</v>
      </c>
      <c r="E4" s="4">
        <v>5.8333333333333327E-2</v>
      </c>
      <c r="F4" s="4">
        <v>9.6527777777777768E-2</v>
      </c>
      <c r="G4" s="4">
        <v>0.12708333333333333</v>
      </c>
      <c r="H4" s="4">
        <v>0.1451388888888889</v>
      </c>
      <c r="I4" s="4">
        <v>0.16458333333333333</v>
      </c>
      <c r="J4" s="4">
        <v>0.17777777777777778</v>
      </c>
      <c r="K4" s="4">
        <v>0.19027777777777777</v>
      </c>
      <c r="L4" s="4">
        <v>0.22847222222222222</v>
      </c>
      <c r="M4" s="4">
        <v>0.23402777777777781</v>
      </c>
      <c r="N4" s="4">
        <v>0.29305555555555557</v>
      </c>
      <c r="O4" s="4">
        <v>0.33263888888888887</v>
      </c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79</v>
      </c>
      <c r="D5" t="s">
        <v>281</v>
      </c>
      <c r="E5" t="s">
        <v>429</v>
      </c>
      <c r="F5" t="s">
        <v>430</v>
      </c>
      <c r="G5" t="s">
        <v>431</v>
      </c>
      <c r="H5" t="s">
        <v>432</v>
      </c>
      <c r="I5" t="s">
        <v>433</v>
      </c>
      <c r="J5" t="s">
        <v>426</v>
      </c>
      <c r="K5" t="s">
        <v>434</v>
      </c>
      <c r="L5" t="s">
        <v>426</v>
      </c>
      <c r="M5" t="s">
        <v>435</v>
      </c>
      <c r="N5" t="s">
        <v>436</v>
      </c>
      <c r="O5" t="s">
        <v>437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10"/>
      <c r="C6" s="10">
        <v>2</v>
      </c>
      <c r="D6" s="10">
        <v>2</v>
      </c>
      <c r="E6" s="10"/>
      <c r="F6" s="10"/>
      <c r="G6" s="10">
        <v>2</v>
      </c>
      <c r="H6" s="10">
        <v>2</v>
      </c>
      <c r="I6" s="10">
        <v>2</v>
      </c>
      <c r="J6" s="10"/>
      <c r="K6" s="10">
        <v>2</v>
      </c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3">
        <v>2</v>
      </c>
      <c r="C7" s="13"/>
      <c r="D7" s="13"/>
      <c r="E7" s="13">
        <v>2</v>
      </c>
      <c r="F7" s="13">
        <v>2</v>
      </c>
      <c r="G7" s="13"/>
      <c r="H7" s="13"/>
      <c r="I7" s="13"/>
      <c r="J7" s="13">
        <v>2</v>
      </c>
      <c r="K7" s="13"/>
      <c r="L7" s="13">
        <v>2</v>
      </c>
      <c r="M7" s="13">
        <v>2</v>
      </c>
      <c r="N7" s="13">
        <v>2</v>
      </c>
      <c r="O7" s="13">
        <v>2</v>
      </c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>
        <v>2</v>
      </c>
      <c r="C12">
        <v>2</v>
      </c>
      <c r="D12">
        <v>1</v>
      </c>
      <c r="E12">
        <v>2</v>
      </c>
      <c r="G12">
        <v>2</v>
      </c>
      <c r="H12">
        <v>2</v>
      </c>
      <c r="I12">
        <v>2</v>
      </c>
      <c r="K12">
        <v>2</v>
      </c>
      <c r="M12">
        <v>2</v>
      </c>
      <c r="N12">
        <v>2</v>
      </c>
      <c r="O12">
        <v>2</v>
      </c>
      <c r="R12" s="15"/>
    </row>
    <row r="13" spans="1:27" s="20" customFormat="1" ht="15.3">
      <c r="A13" s="11" t="s">
        <v>29</v>
      </c>
      <c r="B13" s="19"/>
      <c r="C13" s="19"/>
      <c r="D13" s="19">
        <v>1</v>
      </c>
      <c r="E13" s="19"/>
      <c r="F13" s="19"/>
      <c r="G13" s="19"/>
      <c r="H13" s="19"/>
      <c r="I13" s="19"/>
      <c r="J13" s="19"/>
      <c r="K13" s="19"/>
      <c r="L13" s="19"/>
      <c r="M13" s="19">
        <v>1</v>
      </c>
      <c r="N13" s="19">
        <v>1</v>
      </c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21"/>
      <c r="C14" s="21">
        <v>1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23"/>
      <c r="C15" s="23"/>
      <c r="D15" s="23"/>
      <c r="E15" s="23"/>
      <c r="F15" s="23">
        <v>2</v>
      </c>
      <c r="G15" s="23"/>
      <c r="H15" s="23"/>
      <c r="I15" s="23"/>
      <c r="J15" s="23">
        <v>2</v>
      </c>
      <c r="K15" s="23"/>
      <c r="L15" s="23">
        <v>2</v>
      </c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R16" s="15"/>
    </row>
    <row r="17" spans="1:27" s="14" customFormat="1" ht="15.3">
      <c r="A17" s="8" t="s">
        <v>32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21"/>
      <c r="C18" s="21"/>
      <c r="D18" s="21">
        <v>2</v>
      </c>
      <c r="E18" s="21">
        <v>2</v>
      </c>
      <c r="F18" s="21">
        <v>2</v>
      </c>
      <c r="G18" s="21"/>
      <c r="H18" s="21"/>
      <c r="I18" s="21"/>
      <c r="J18" s="21">
        <v>2</v>
      </c>
      <c r="K18" s="21"/>
      <c r="L18" s="21"/>
      <c r="M18" s="21">
        <v>2</v>
      </c>
      <c r="N18" s="21">
        <v>2</v>
      </c>
      <c r="O18" s="21">
        <v>2</v>
      </c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24">
        <v>1</v>
      </c>
      <c r="C19" s="24">
        <v>2</v>
      </c>
      <c r="D19" s="24">
        <v>1</v>
      </c>
      <c r="E19" s="24"/>
      <c r="F19" s="24"/>
      <c r="G19" s="24">
        <v>2</v>
      </c>
      <c r="H19" s="24">
        <v>2</v>
      </c>
      <c r="I19" s="24"/>
      <c r="J19" s="24"/>
      <c r="K19" s="24">
        <v>2</v>
      </c>
      <c r="L19" s="24"/>
      <c r="M19" s="24">
        <v>2</v>
      </c>
      <c r="N19" s="24">
        <v>2</v>
      </c>
      <c r="O19" s="24">
        <v>1</v>
      </c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21"/>
      <c r="C20" s="21"/>
      <c r="D20" s="21"/>
      <c r="E20" s="21"/>
      <c r="F20" s="21">
        <v>1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24"/>
      <c r="C21" s="24">
        <v>2</v>
      </c>
      <c r="D21" s="24"/>
      <c r="E21" s="24"/>
      <c r="F21" s="24"/>
      <c r="G21" s="24">
        <v>2</v>
      </c>
      <c r="H21" s="24">
        <v>2</v>
      </c>
      <c r="I21" s="24">
        <v>2</v>
      </c>
      <c r="J21" s="24"/>
      <c r="K21" s="24">
        <v>2</v>
      </c>
      <c r="L21" s="24"/>
      <c r="M21" s="24">
        <v>2</v>
      </c>
      <c r="N21" s="24">
        <v>2</v>
      </c>
      <c r="O21" s="24">
        <v>2</v>
      </c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O19" sqref="O19"/>
    </sheetView>
  </sheetViews>
  <sheetFormatPr defaultRowHeight="14.4"/>
  <cols>
    <col min="1" max="1" width="39.10156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428</v>
      </c>
    </row>
    <row r="3" spans="1:27">
      <c r="A3" s="32" t="s">
        <v>424</v>
      </c>
    </row>
    <row r="4" spans="1:27" s="33" customFormat="1">
      <c r="A4" s="33" t="s">
        <v>3</v>
      </c>
      <c r="B4" s="34">
        <v>0</v>
      </c>
      <c r="C4" s="34">
        <v>1.5277777777777777E-2</v>
      </c>
      <c r="D4" s="34">
        <v>4.6527777777777779E-2</v>
      </c>
      <c r="E4" s="34">
        <v>5.8333333333333334E-2</v>
      </c>
      <c r="F4" s="34">
        <v>9.6527777777777768E-2</v>
      </c>
      <c r="G4" s="34">
        <v>0.12708333333333333</v>
      </c>
      <c r="H4" s="34">
        <v>0.14513888888888887</v>
      </c>
      <c r="I4" s="34">
        <v>0.16458333333333333</v>
      </c>
      <c r="J4" s="34">
        <v>0.17777777777777776</v>
      </c>
      <c r="K4" s="34">
        <v>0.19027777777777777</v>
      </c>
      <c r="L4" s="34">
        <v>0.22847222222222224</v>
      </c>
      <c r="M4" s="34">
        <v>0.23402777777777778</v>
      </c>
      <c r="N4" s="34">
        <v>0.29305555555555557</v>
      </c>
      <c r="O4" s="34">
        <v>0.33263888888888893</v>
      </c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79</v>
      </c>
      <c r="D5" s="29" t="s">
        <v>281</v>
      </c>
      <c r="E5" s="29" t="s">
        <v>429</v>
      </c>
      <c r="F5" s="29" t="s">
        <v>430</v>
      </c>
      <c r="G5" s="29" t="s">
        <v>431</v>
      </c>
      <c r="H5" s="29" t="s">
        <v>432</v>
      </c>
      <c r="I5" s="29" t="s">
        <v>433</v>
      </c>
      <c r="J5" s="29" t="s">
        <v>426</v>
      </c>
      <c r="K5" s="29" t="s">
        <v>434</v>
      </c>
      <c r="L5" s="29" t="s">
        <v>426</v>
      </c>
      <c r="M5" s="29" t="s">
        <v>435</v>
      </c>
      <c r="N5" s="29" t="s">
        <v>436</v>
      </c>
      <c r="O5" s="29" t="s">
        <v>437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/>
      <c r="F6" s="88"/>
      <c r="G6" s="88">
        <v>2</v>
      </c>
      <c r="H6" s="88"/>
      <c r="I6" s="88"/>
      <c r="J6" s="88"/>
      <c r="K6" s="88"/>
      <c r="L6" s="88"/>
      <c r="M6" s="88"/>
      <c r="N6" s="88"/>
      <c r="O6" s="88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/>
      <c r="E12" s="53"/>
      <c r="F12" s="53"/>
      <c r="G12" s="53">
        <v>2</v>
      </c>
      <c r="H12" s="53">
        <v>2</v>
      </c>
      <c r="I12" s="53">
        <v>2</v>
      </c>
      <c r="J12" s="53"/>
      <c r="K12" s="53">
        <v>2</v>
      </c>
      <c r="L12" s="53"/>
      <c r="M12" s="53"/>
      <c r="N12" s="53"/>
      <c r="O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2</v>
      </c>
      <c r="E18" s="52">
        <v>2</v>
      </c>
      <c r="F18" s="52">
        <v>2</v>
      </c>
      <c r="G18" s="52"/>
      <c r="H18" s="52"/>
      <c r="I18" s="52"/>
      <c r="J18" s="52">
        <v>2</v>
      </c>
      <c r="K18" s="52"/>
      <c r="L18" s="52">
        <v>2</v>
      </c>
      <c r="M18" s="52">
        <v>2</v>
      </c>
      <c r="N18" s="52">
        <v>2</v>
      </c>
      <c r="O18" s="52">
        <v>2</v>
      </c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>
        <v>1</v>
      </c>
      <c r="O19" s="88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/>
      <c r="E20" s="52"/>
      <c r="F20" s="52"/>
      <c r="G20" s="52"/>
      <c r="H20" s="52">
        <v>1</v>
      </c>
      <c r="I20" s="52"/>
      <c r="J20" s="52"/>
      <c r="K20" s="52"/>
      <c r="L20" s="52"/>
      <c r="M20" s="52"/>
      <c r="N20" s="52">
        <v>1</v>
      </c>
      <c r="O20" s="52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>
        <v>2</v>
      </c>
      <c r="E21" s="88">
        <v>2</v>
      </c>
      <c r="F21" s="88"/>
      <c r="G21" s="88">
        <v>2</v>
      </c>
      <c r="H21" s="88">
        <v>2</v>
      </c>
      <c r="I21" s="88">
        <v>2</v>
      </c>
      <c r="J21" s="88"/>
      <c r="K21" s="88">
        <v>2</v>
      </c>
      <c r="L21" s="88">
        <v>2</v>
      </c>
      <c r="M21" s="88">
        <v>2</v>
      </c>
      <c r="N21" s="88">
        <v>2</v>
      </c>
      <c r="O21" s="88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428</v>
      </c>
    </row>
    <row r="3" spans="1:26" ht="14.4">
      <c r="A3" s="61" t="str">
        <f>HYPERLINK("https://archive.org/details/SwineFluEpidemicHelpLineRecordings","https://archive.org/details/SwineFluEpidemicHelpLineRecordings")</f>
        <v>https://archive.org/details/SwineFluEpidemicHelpLineRecordings</v>
      </c>
    </row>
    <row r="4" spans="1:26" ht="14.4">
      <c r="A4" s="62" t="s">
        <v>3</v>
      </c>
      <c r="B4" s="63">
        <v>0</v>
      </c>
      <c r="C4" s="63">
        <v>1.5277777777777777E-2</v>
      </c>
      <c r="D4" s="63">
        <v>4.6527777777777779E-2</v>
      </c>
      <c r="E4" s="63">
        <v>5.8333333333333327E-2</v>
      </c>
      <c r="F4" s="63">
        <v>9.6527777777777768E-2</v>
      </c>
      <c r="G4" s="63">
        <v>0.12708333333333333</v>
      </c>
      <c r="H4" s="63">
        <v>0.1451388888888889</v>
      </c>
      <c r="I4" s="63">
        <v>0.16458333333333333</v>
      </c>
      <c r="J4" s="63">
        <v>0.17777777777777778</v>
      </c>
      <c r="K4" s="63">
        <v>0.19027777777777777</v>
      </c>
      <c r="L4" s="63">
        <v>0.22847222222222222</v>
      </c>
      <c r="M4" s="63">
        <v>0.23402777777777781</v>
      </c>
      <c r="N4" s="63">
        <v>0.29305555555555557</v>
      </c>
      <c r="O4" s="63">
        <v>0.33263888888888887</v>
      </c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79</v>
      </c>
      <c r="D5" s="58" t="s">
        <v>281</v>
      </c>
      <c r="E5" s="58" t="s">
        <v>429</v>
      </c>
      <c r="F5" s="58" t="s">
        <v>430</v>
      </c>
      <c r="G5" s="58" t="s">
        <v>431</v>
      </c>
      <c r="H5" s="58" t="s">
        <v>432</v>
      </c>
      <c r="I5" s="58" t="s">
        <v>433</v>
      </c>
      <c r="J5" s="58" t="s">
        <v>426</v>
      </c>
      <c r="K5" s="58" t="s">
        <v>434</v>
      </c>
      <c r="L5" s="58" t="s">
        <v>426</v>
      </c>
      <c r="M5" s="58" t="s">
        <v>435</v>
      </c>
      <c r="N5" s="58" t="s">
        <v>436</v>
      </c>
      <c r="O5" s="58" t="s">
        <v>437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/>
      <c r="D6" s="68"/>
      <c r="E6" s="67"/>
      <c r="F6" s="67"/>
      <c r="G6" s="68"/>
      <c r="H6" s="68"/>
      <c r="I6" s="68"/>
      <c r="J6" s="67"/>
      <c r="K6" s="68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1"/>
      <c r="F7" s="70"/>
      <c r="G7" s="70"/>
      <c r="H7" s="70"/>
      <c r="I7" s="70"/>
      <c r="J7" s="70"/>
      <c r="K7" s="70"/>
      <c r="L7" s="70"/>
      <c r="M7" s="71"/>
      <c r="N7" s="71"/>
      <c r="O7" s="71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108">
        <v>2</v>
      </c>
      <c r="G12" s="59">
        <v>2</v>
      </c>
      <c r="H12" s="59">
        <v>2</v>
      </c>
      <c r="I12" s="59">
        <v>2</v>
      </c>
      <c r="J12" s="108">
        <v>2</v>
      </c>
      <c r="K12" s="59">
        <v>2</v>
      </c>
      <c r="L12" s="108">
        <v>2</v>
      </c>
      <c r="M12" s="59">
        <v>2</v>
      </c>
      <c r="N12" s="59">
        <v>2</v>
      </c>
      <c r="O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1"/>
      <c r="I14" s="70"/>
      <c r="J14" s="70"/>
      <c r="K14" s="70"/>
      <c r="L14" s="70"/>
      <c r="M14" s="70"/>
      <c r="N14" s="70"/>
      <c r="O14" s="70"/>
      <c r="P14" s="70"/>
      <c r="Q14" s="70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6">
        <v>2</v>
      </c>
      <c r="F15" s="76">
        <v>2</v>
      </c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1">
        <v>2</v>
      </c>
      <c r="C18" s="71">
        <v>2</v>
      </c>
      <c r="D18" s="71">
        <v>2</v>
      </c>
      <c r="E18" s="71">
        <v>2</v>
      </c>
      <c r="F18" s="71">
        <v>2</v>
      </c>
      <c r="G18" s="70"/>
      <c r="H18" s="70"/>
      <c r="I18" s="71">
        <v>2</v>
      </c>
      <c r="J18" s="71">
        <v>2</v>
      </c>
      <c r="K18" s="70"/>
      <c r="L18" s="71">
        <v>2</v>
      </c>
      <c r="M18" s="71">
        <v>2</v>
      </c>
      <c r="N18" s="71">
        <v>2</v>
      </c>
      <c r="O18" s="71">
        <v>2</v>
      </c>
      <c r="P18" s="70"/>
      <c r="Q18" s="70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7"/>
      <c r="E19" s="67"/>
      <c r="F19" s="67"/>
      <c r="G19" s="68">
        <v>2</v>
      </c>
      <c r="H19" s="68">
        <v>2</v>
      </c>
      <c r="I19" s="67"/>
      <c r="J19" s="67"/>
      <c r="K19" s="67"/>
      <c r="L19" s="67"/>
      <c r="M19" s="67"/>
      <c r="N19" s="67"/>
      <c r="O19" s="67"/>
      <c r="P19" s="67"/>
      <c r="Q19" s="67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1">
        <v>2</v>
      </c>
      <c r="E20" s="70"/>
      <c r="F20" s="71">
        <v>2</v>
      </c>
      <c r="G20" s="70"/>
      <c r="H20" s="71">
        <v>2</v>
      </c>
      <c r="I20" s="71">
        <v>2</v>
      </c>
      <c r="J20" s="71">
        <v>2</v>
      </c>
      <c r="K20" s="71">
        <v>2</v>
      </c>
      <c r="L20" s="70"/>
      <c r="M20" s="71">
        <v>2</v>
      </c>
      <c r="N20" s="71">
        <v>2</v>
      </c>
      <c r="O20" s="71">
        <v>2</v>
      </c>
      <c r="P20" s="70"/>
      <c r="Q20" s="70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8">
        <v>2</v>
      </c>
      <c r="K21" s="68">
        <v>2</v>
      </c>
      <c r="L21" s="68">
        <v>2</v>
      </c>
      <c r="M21" s="68">
        <v>2</v>
      </c>
      <c r="N21" s="68">
        <v>2</v>
      </c>
      <c r="O21" s="68">
        <v>2</v>
      </c>
      <c r="P21" s="67"/>
      <c r="Q21" s="67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wineFluEpidemicHelpLineRecordings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C19" sqref="C1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438</v>
      </c>
    </row>
    <row r="3" spans="1:27">
      <c r="A3" s="2" t="s">
        <v>439</v>
      </c>
    </row>
    <row r="4" spans="1:27" s="3" customFormat="1">
      <c r="A4" s="3" t="s">
        <v>3</v>
      </c>
      <c r="B4" s="4">
        <v>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440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1</v>
      </c>
      <c r="R12" s="15"/>
    </row>
    <row r="13" spans="1:27" s="20" customFormat="1" ht="15.3">
      <c r="A13" s="11" t="s">
        <v>29</v>
      </c>
      <c r="B13" s="18">
        <v>1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R16" s="15"/>
    </row>
    <row r="17" spans="1:27" s="14" customFormat="1" ht="15.3">
      <c r="A17" s="8" t="s">
        <v>32</v>
      </c>
      <c r="B17" s="9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>
        <v>1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1</v>
      </c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438</v>
      </c>
    </row>
    <row r="3" spans="1:27">
      <c r="A3" s="32" t="s">
        <v>439</v>
      </c>
    </row>
    <row r="4" spans="1:27" s="33" customFormat="1">
      <c r="A4" s="33" t="s">
        <v>3</v>
      </c>
      <c r="B4" s="34">
        <v>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440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1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R12" s="43"/>
    </row>
    <row r="13" spans="1:27" s="46" customFormat="1" ht="15.3">
      <c r="A13" s="40" t="s">
        <v>29</v>
      </c>
      <c r="B13" s="54">
        <v>1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R16" s="43"/>
    </row>
    <row r="17" spans="1:27" s="42" customFormat="1" ht="15.3">
      <c r="A17" s="38" t="s">
        <v>32</v>
      </c>
      <c r="B17" s="88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>
        <v>2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2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438</v>
      </c>
    </row>
    <row r="3" spans="1:26" ht="14.4">
      <c r="A3" s="61" t="str">
        <f>HYPERLINK("https://archive.org/details/SwineFluPitch","https://archive.org/details/SwineFluPitch")</f>
        <v>https://archive.org/details/SwineFluPitch</v>
      </c>
    </row>
    <row r="4" spans="1:26" ht="14.4">
      <c r="A4" s="62" t="s">
        <v>3</v>
      </c>
      <c r="B4" s="63">
        <v>0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440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108"/>
      <c r="R12" s="73"/>
    </row>
    <row r="13" spans="1:26" ht="15.75" customHeight="1">
      <c r="A13" s="69" t="s">
        <v>29</v>
      </c>
      <c r="B13" s="76">
        <v>1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1">
        <v>2</v>
      </c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14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wineFluPitch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</sheetPr>
  <dimension ref="A1:XFD34"/>
  <sheetViews>
    <sheetView workbookViewId="0">
      <selection activeCell="B6" sqref="B6:H22"/>
    </sheetView>
  </sheetViews>
  <sheetFormatPr defaultColWidth="8.83984375" defaultRowHeight="14.4"/>
  <cols>
    <col min="1" max="1" width="77.41796875" customWidth="1"/>
    <col min="3" max="3" width="14.41796875" customWidth="1"/>
    <col min="4" max="4" width="13" customWidth="1"/>
    <col min="6" max="6" width="12.15625" customWidth="1"/>
  </cols>
  <sheetData>
    <row r="1" spans="1:16384">
      <c r="A1" t="s">
        <v>0</v>
      </c>
    </row>
    <row r="2" spans="1:16384">
      <c r="A2" s="1" t="s">
        <v>130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1:16384">
      <c r="A3" s="2" t="s">
        <v>131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s="3" customFormat="1">
      <c r="A4" s="3" t="s">
        <v>3</v>
      </c>
      <c r="B4" s="4">
        <v>0</v>
      </c>
      <c r="C4" s="4">
        <v>3.472222222222222E-3</v>
      </c>
      <c r="D4" s="4">
        <v>3.125E-2</v>
      </c>
      <c r="E4" s="4">
        <v>3.6111111111111115E-2</v>
      </c>
      <c r="F4" s="4">
        <v>4.9999999999999996E-2</v>
      </c>
      <c r="G4" s="4">
        <v>6.8749999999999992E-2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16384">
      <c r="B5" t="s">
        <v>4</v>
      </c>
      <c r="C5" t="s">
        <v>132</v>
      </c>
      <c r="D5" t="s">
        <v>133</v>
      </c>
      <c r="E5" t="s">
        <v>134</v>
      </c>
      <c r="F5" t="s">
        <v>135</v>
      </c>
      <c r="G5" t="s">
        <v>54</v>
      </c>
      <c r="S5" s="7"/>
      <c r="T5" s="7"/>
      <c r="U5" s="7"/>
      <c r="V5" s="7"/>
      <c r="W5" s="7"/>
      <c r="X5" s="7"/>
      <c r="Z5" s="7"/>
      <c r="AA5" s="7"/>
    </row>
    <row r="6" spans="1:16384" ht="15.3">
      <c r="A6" s="8" t="s">
        <v>23</v>
      </c>
      <c r="B6" s="9"/>
      <c r="C6" s="9">
        <v>2</v>
      </c>
      <c r="D6" s="9"/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16384" ht="15.3">
      <c r="A7" s="11" t="s">
        <v>24</v>
      </c>
      <c r="B7" s="12"/>
      <c r="C7" s="12"/>
      <c r="D7" s="12">
        <v>2</v>
      </c>
      <c r="E7" s="12"/>
      <c r="F7" s="12">
        <v>2</v>
      </c>
      <c r="G7" s="12"/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16384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16384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16384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16384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16384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/>
      <c r="R12" s="15"/>
    </row>
    <row r="13" spans="1:16384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16384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16384" s="20" customFormat="1" ht="15.3">
      <c r="A15" s="22" t="s">
        <v>31</v>
      </c>
      <c r="B15" s="18"/>
      <c r="C15" s="18"/>
      <c r="D15" s="18"/>
      <c r="E15" s="18"/>
      <c r="F15" s="18"/>
      <c r="G15" s="18">
        <v>2</v>
      </c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16384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/>
      <c r="E19" s="9">
        <v>1</v>
      </c>
      <c r="F19" s="9">
        <v>2</v>
      </c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>
        <v>2</v>
      </c>
      <c r="E20" s="12">
        <v>2</v>
      </c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>
        <v>2</v>
      </c>
      <c r="G21" s="9"/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 display="https://archive.org/details/Scotinterveiw"/>
  </hyperlinks>
  <pageMargins left="0.7" right="0.7" top="0.75" bottom="0.75" header="0.3" footer="0.3"/>
  <pageSetup orientation="portrait" horizontalDpi="4294967292" verticalDpi="4294967292" r:id="rId2"/>
</worksheet>
</file>

<file path=xl/worksheets/sheet220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C20" sqref="C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441</v>
      </c>
    </row>
    <row r="3" spans="1:27">
      <c r="A3" s="2" t="s">
        <v>442</v>
      </c>
    </row>
    <row r="4" spans="1:27" s="3" customFormat="1">
      <c r="A4" s="3" t="s">
        <v>3</v>
      </c>
      <c r="B4" s="4">
        <v>0</v>
      </c>
      <c r="C4" s="4">
        <v>1.9444444444444445E-2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443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R12" s="15"/>
    </row>
    <row r="13" spans="1:27" s="20" customFormat="1" ht="15.3">
      <c r="A13" s="11" t="s">
        <v>29</v>
      </c>
      <c r="B13" s="19"/>
      <c r="C13" s="19">
        <v>2</v>
      </c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23">
        <v>1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R16" s="15"/>
    </row>
    <row r="17" spans="1:27" s="14" customFormat="1" ht="15.3">
      <c r="A17" s="8" t="s">
        <v>32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2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441</v>
      </c>
    </row>
    <row r="3" spans="1:27">
      <c r="A3" s="32" t="s">
        <v>442</v>
      </c>
    </row>
    <row r="4" spans="1:27" s="33" customFormat="1">
      <c r="A4" s="33" t="s">
        <v>3</v>
      </c>
      <c r="B4" s="34">
        <v>0</v>
      </c>
      <c r="C4" s="34">
        <v>1.9444444444444445E-2</v>
      </c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443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/>
      <c r="C12" s="53"/>
      <c r="R12" s="43"/>
    </row>
    <row r="13" spans="1:27" s="46" customFormat="1" ht="15.3">
      <c r="A13" s="40" t="s">
        <v>29</v>
      </c>
      <c r="B13" s="54">
        <v>1</v>
      </c>
      <c r="C13" s="54">
        <v>1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R16" s="43"/>
    </row>
    <row r="17" spans="1:27" s="42" customFormat="1" ht="15.3">
      <c r="A17" s="38" t="s">
        <v>32</v>
      </c>
      <c r="B17" s="88"/>
      <c r="C17" s="8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2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1</v>
      </c>
      <c r="C20" s="52">
        <v>2</v>
      </c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2</v>
      </c>
      <c r="C21" s="88">
        <v>2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441</v>
      </c>
    </row>
    <row r="3" spans="1:26" ht="14.4">
      <c r="A3" s="61" t="str">
        <f>HYPERLINK("https://archive.org/details/911-aSpiritualEmergency","https://archive.org/details/911-aSpiritualEmergency")</f>
        <v>https://archive.org/details/911-aSpiritualEmergency</v>
      </c>
    </row>
    <row r="4" spans="1:26" ht="14.4">
      <c r="A4" s="62" t="s">
        <v>3</v>
      </c>
      <c r="B4" s="63">
        <v>0</v>
      </c>
      <c r="C4" s="63">
        <v>1.9444444444444445E-2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443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C12" s="108"/>
      <c r="R12" s="73"/>
    </row>
    <row r="13" spans="1:26" ht="15.75" customHeight="1">
      <c r="A13" s="69" t="s">
        <v>29</v>
      </c>
      <c r="B13" s="76">
        <v>2</v>
      </c>
      <c r="C13" s="76">
        <v>2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2</v>
      </c>
      <c r="D18" s="70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7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7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911-aSpiritualEmergency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A1:AA34"/>
  <sheetViews>
    <sheetView workbookViewId="0">
      <selection activeCell="F10" sqref="F1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444</v>
      </c>
    </row>
    <row r="3" spans="1:27">
      <c r="A3" s="2" t="s">
        <v>445</v>
      </c>
    </row>
    <row r="4" spans="1:27" s="3" customFormat="1">
      <c r="A4" s="3" t="s">
        <v>3</v>
      </c>
      <c r="B4" s="4">
        <v>0</v>
      </c>
      <c r="C4" s="4">
        <v>4.3750000000000004E-2</v>
      </c>
      <c r="D4" s="4">
        <v>5.9722222222222225E-2</v>
      </c>
      <c r="E4" s="4">
        <v>8.3333333333333329E-2</v>
      </c>
      <c r="F4" s="4">
        <v>0.33402777777777781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84</v>
      </c>
      <c r="D5" t="s">
        <v>446</v>
      </c>
      <c r="E5" t="s">
        <v>447</v>
      </c>
      <c r="F5" t="s">
        <v>448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10"/>
      <c r="C6" s="10">
        <v>2</v>
      </c>
      <c r="D6" s="10">
        <v>2</v>
      </c>
      <c r="E6" s="10">
        <v>1</v>
      </c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10"/>
      <c r="C8" s="10">
        <v>2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C12">
        <v>1</v>
      </c>
      <c r="D12">
        <v>1</v>
      </c>
      <c r="R12" s="15"/>
    </row>
    <row r="13" spans="1:27" s="20" customFormat="1" ht="15.3">
      <c r="A13" s="11" t="s">
        <v>29</v>
      </c>
      <c r="B13" s="19"/>
      <c r="C13" s="19">
        <v>2</v>
      </c>
      <c r="D13" s="19">
        <v>1</v>
      </c>
      <c r="E13" s="19">
        <v>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21">
        <v>1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R16" s="15"/>
    </row>
    <row r="17" spans="1:27" s="14" customFormat="1" ht="15.3">
      <c r="A17" s="8" t="s">
        <v>32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24"/>
      <c r="C21" s="24"/>
      <c r="D21" s="24">
        <v>2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E19" sqref="E19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444</v>
      </c>
    </row>
    <row r="3" spans="1:27">
      <c r="A3" s="32" t="s">
        <v>445</v>
      </c>
    </row>
    <row r="4" spans="1:27" s="33" customFormat="1">
      <c r="A4" s="33" t="s">
        <v>3</v>
      </c>
      <c r="B4" s="34">
        <v>0</v>
      </c>
      <c r="C4" s="34">
        <v>4.3749999999999997E-2</v>
      </c>
      <c r="D4" s="34">
        <v>5.9722222222222218E-2</v>
      </c>
      <c r="E4" s="34">
        <v>8.3333333333333329E-2</v>
      </c>
      <c r="F4" s="34">
        <v>0.33402777777777776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84</v>
      </c>
      <c r="D5" s="29" t="s">
        <v>446</v>
      </c>
      <c r="E5" s="29" t="s">
        <v>447</v>
      </c>
      <c r="F5" s="29" t="s">
        <v>448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1</v>
      </c>
      <c r="E6" s="88">
        <v>1</v>
      </c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1</v>
      </c>
      <c r="C12" s="53"/>
      <c r="D12" s="53"/>
      <c r="E12" s="53"/>
      <c r="F12" s="53"/>
      <c r="R12" s="43"/>
    </row>
    <row r="13" spans="1:27" s="46" customFormat="1" ht="15.3">
      <c r="A13" s="40" t="s">
        <v>29</v>
      </c>
      <c r="B13" s="54">
        <v>1</v>
      </c>
      <c r="C13" s="54"/>
      <c r="D13" s="54"/>
      <c r="E13" s="54">
        <v>2</v>
      </c>
      <c r="F13" s="54">
        <v>2</v>
      </c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88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>
        <v>1</v>
      </c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>
        <v>1</v>
      </c>
      <c r="E20" s="52">
        <v>1</v>
      </c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2</v>
      </c>
      <c r="E21" s="88">
        <v>2</v>
      </c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>
  <sheetPr>
    <tabColor rgb="FFFFFFFF"/>
  </sheetPr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444</v>
      </c>
    </row>
    <row r="3" spans="1:26" ht="14.4">
      <c r="A3" s="61" t="str">
        <f>HYPERLINK("https://archive.org/details/GoodNewsRadio4","https://archive.org/details/GoodNewsRadio4")</f>
        <v>https://archive.org/details/GoodNewsRadio4</v>
      </c>
    </row>
    <row r="4" spans="1:26" ht="14.4">
      <c r="A4" s="62" t="s">
        <v>3</v>
      </c>
      <c r="B4" s="63">
        <v>0</v>
      </c>
      <c r="C4" s="63">
        <v>4.3750000000000004E-2</v>
      </c>
      <c r="D4" s="63">
        <v>5.9722222222222225E-2</v>
      </c>
      <c r="E4" s="63">
        <v>8.3333333333333329E-2</v>
      </c>
      <c r="F4" s="63">
        <v>0.33402777777777781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84</v>
      </c>
      <c r="D5" s="58" t="s">
        <v>446</v>
      </c>
      <c r="E5" s="58" t="s">
        <v>447</v>
      </c>
      <c r="F5" s="58" t="s">
        <v>448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1">
        <v>2</v>
      </c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8">
        <v>1</v>
      </c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C12" s="108">
        <v>2</v>
      </c>
      <c r="D12" s="108">
        <v>2</v>
      </c>
      <c r="R12" s="73"/>
    </row>
    <row r="13" spans="1:26" ht="15.75" customHeight="1">
      <c r="A13" s="69" t="s">
        <v>29</v>
      </c>
      <c r="B13" s="75"/>
      <c r="C13" s="75"/>
      <c r="D13" s="76">
        <v>2</v>
      </c>
      <c r="E13" s="76">
        <v>2</v>
      </c>
      <c r="F13" s="76">
        <v>2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7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0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8">
        <v>2</v>
      </c>
      <c r="E21" s="68">
        <v>2</v>
      </c>
      <c r="F21" s="68">
        <v>2</v>
      </c>
      <c r="G21" s="67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GoodNewsRadio4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D12" sqref="D12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449</v>
      </c>
    </row>
    <row r="3" spans="1:27">
      <c r="A3" s="2" t="s">
        <v>450</v>
      </c>
    </row>
    <row r="4" spans="1:27" s="3" customFormat="1">
      <c r="A4" s="3" t="s">
        <v>3</v>
      </c>
      <c r="B4" s="4">
        <v>0</v>
      </c>
      <c r="C4" s="4">
        <v>6.9444444444444441E-3</v>
      </c>
      <c r="D4" s="4">
        <v>1.6666666666666666E-2</v>
      </c>
      <c r="E4" s="4">
        <v>4.3750000000000004E-2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293</v>
      </c>
      <c r="C5" t="s">
        <v>277</v>
      </c>
      <c r="D5" t="s">
        <v>179</v>
      </c>
      <c r="E5" t="s">
        <v>451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>
        <v>2</v>
      </c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/>
      <c r="D7" s="12"/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>
        <v>1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/>
      <c r="C12" s="17">
        <v>2</v>
      </c>
      <c r="D12" s="17"/>
      <c r="E12" s="17">
        <v>1</v>
      </c>
      <c r="R12" s="15"/>
    </row>
    <row r="13" spans="1:27" s="20" customFormat="1" ht="15.3">
      <c r="A13" s="11" t="s">
        <v>29</v>
      </c>
      <c r="B13" s="18"/>
      <c r="C13" s="18"/>
      <c r="D13" s="18">
        <v>2</v>
      </c>
      <c r="E13" s="18">
        <v>2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>
        <v>1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>
        <v>2</v>
      </c>
      <c r="E19" s="9">
        <v>2</v>
      </c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>
        <v>2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27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D12" sqref="D12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449</v>
      </c>
    </row>
    <row r="3" spans="1:27">
      <c r="A3" s="32" t="s">
        <v>450</v>
      </c>
    </row>
    <row r="4" spans="1:27" s="33" customFormat="1">
      <c r="A4" s="33" t="s">
        <v>3</v>
      </c>
      <c r="B4" s="34">
        <v>0</v>
      </c>
      <c r="C4" s="34">
        <v>6.9444444444444449E-3</v>
      </c>
      <c r="D4" s="34">
        <v>1.6666666666666666E-2</v>
      </c>
      <c r="E4" s="34">
        <v>4.3749999999999997E-2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293</v>
      </c>
      <c r="C5" s="29" t="s">
        <v>277</v>
      </c>
      <c r="D5" s="29" t="s">
        <v>179</v>
      </c>
      <c r="E5" s="29" t="s">
        <v>451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>
        <v>2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>
        <v>1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/>
      <c r="C12" s="53"/>
      <c r="D12" s="53">
        <v>1</v>
      </c>
      <c r="E12" s="53">
        <v>2</v>
      </c>
      <c r="R12" s="43"/>
    </row>
    <row r="13" spans="1:27" s="46" customFormat="1" ht="15.3">
      <c r="A13" s="40" t="s">
        <v>29</v>
      </c>
      <c r="B13" s="54"/>
      <c r="C13" s="54">
        <v>2</v>
      </c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/>
      <c r="C17" s="88"/>
      <c r="D17" s="88"/>
      <c r="E17" s="88">
        <v>1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>
        <v>2</v>
      </c>
      <c r="C18" s="52"/>
      <c r="D18" s="52"/>
      <c r="E18" s="52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>
        <v>1</v>
      </c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>
        <v>2</v>
      </c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>
        <v>1</v>
      </c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449</v>
      </c>
    </row>
    <row r="3" spans="1:26" ht="14.4">
      <c r="A3" s="61" t="str">
        <f>HYPERLINK("https://archive.org/details/DistrictPollingLocationDisaster","https://archive.org/details/DistrictPollingLocationDisaster")</f>
        <v>https://archive.org/details/DistrictPollingLocationDisaster</v>
      </c>
    </row>
    <row r="4" spans="1:26" ht="14.4">
      <c r="A4" s="62" t="s">
        <v>3</v>
      </c>
      <c r="B4" s="63">
        <v>0</v>
      </c>
      <c r="C4" s="63">
        <v>6.9444444444444441E-3</v>
      </c>
      <c r="D4" s="63">
        <v>1.6666666666666666E-2</v>
      </c>
      <c r="E4" s="63">
        <v>4.3750000000000004E-2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293</v>
      </c>
      <c r="C5" s="58" t="s">
        <v>277</v>
      </c>
      <c r="D5" s="58" t="s">
        <v>179</v>
      </c>
      <c r="E5" s="58" t="s">
        <v>451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/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1">
        <v>1</v>
      </c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8"/>
      <c r="E12" s="58"/>
      <c r="R12" s="73"/>
    </row>
    <row r="13" spans="1:26" ht="15.75" customHeight="1">
      <c r="A13" s="69" t="s">
        <v>29</v>
      </c>
      <c r="B13" s="75"/>
      <c r="C13" s="76"/>
      <c r="D13" s="76">
        <v>2</v>
      </c>
      <c r="E13" s="76">
        <v>2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6">
        <v>2</v>
      </c>
      <c r="D15" s="75"/>
      <c r="E15" s="75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7"/>
      <c r="C17" s="67"/>
      <c r="D17" s="68">
        <v>2</v>
      </c>
      <c r="E17" s="68">
        <v>2</v>
      </c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1">
        <v>2</v>
      </c>
      <c r="C18" s="70"/>
      <c r="D18" s="70"/>
      <c r="E18" s="70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/>
      <c r="D19" s="68">
        <v>2</v>
      </c>
      <c r="E19" s="68">
        <v>2</v>
      </c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0"/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7"/>
      <c r="D21" s="68">
        <v>2</v>
      </c>
      <c r="E21" s="68">
        <v>2</v>
      </c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DistrictPollingLocationDisaster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D10" sqref="D10"/>
    </sheetView>
  </sheetViews>
  <sheetFormatPr defaultColWidth="8.83984375" defaultRowHeight="14.4"/>
  <cols>
    <col min="1" max="1" width="66.83984375" customWidth="1"/>
  </cols>
  <sheetData>
    <row r="1" spans="1:27">
      <c r="A1" t="s">
        <v>0</v>
      </c>
    </row>
    <row r="2" spans="1:27">
      <c r="A2" s="1" t="s">
        <v>452</v>
      </c>
    </row>
    <row r="3" spans="1:27">
      <c r="A3" s="2" t="s">
        <v>453</v>
      </c>
    </row>
    <row r="4" spans="1:27" s="3" customFormat="1">
      <c r="A4" s="3" t="s">
        <v>3</v>
      </c>
      <c r="B4" s="4">
        <v>0</v>
      </c>
      <c r="C4" s="4">
        <v>6.9444444444444441E-3</v>
      </c>
      <c r="D4" s="4">
        <v>2.8472222222222222E-2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275</v>
      </c>
      <c r="C5" t="s">
        <v>454</v>
      </c>
      <c r="D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1</v>
      </c>
      <c r="C6" s="9">
        <v>1</v>
      </c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/>
      <c r="C12" s="17">
        <v>2</v>
      </c>
      <c r="D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79.578125" style="30" customWidth="1"/>
    <col min="2" max="2" width="9.1015625" style="30" customWidth="1"/>
    <col min="3" max="3" width="14.7890625" style="30" customWidth="1"/>
    <col min="4" max="4" width="13.41796875" style="30" customWidth="1"/>
    <col min="5" max="5" width="9.1015625" style="30" customWidth="1"/>
    <col min="6" max="6" width="12.41796875" style="30" customWidth="1"/>
    <col min="7" max="1024" width="9.1015625" style="30" customWidth="1"/>
    <col min="1025" max="16384" width="8.83984375" style="29"/>
  </cols>
  <sheetData>
    <row r="1" spans="1:27">
      <c r="A1" s="29" t="s">
        <v>37</v>
      </c>
    </row>
    <row r="2" spans="1:27" s="31" customFormat="1" ht="13.2">
      <c r="A2" s="31" t="s">
        <v>130</v>
      </c>
    </row>
    <row r="3" spans="1:27" s="31" customFormat="1">
      <c r="A3" s="32" t="s">
        <v>136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3.125E-2</v>
      </c>
      <c r="E4" s="34">
        <v>3.6111111111111108E-2</v>
      </c>
      <c r="F4" s="34">
        <v>4.9999999999999996E-2</v>
      </c>
      <c r="G4" s="34">
        <v>6.8750000000000006E-2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132</v>
      </c>
      <c r="D5" s="29" t="s">
        <v>133</v>
      </c>
      <c r="E5" s="29" t="s">
        <v>134</v>
      </c>
      <c r="F5" s="29" t="s">
        <v>135</v>
      </c>
      <c r="G5" s="29" t="s">
        <v>54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/>
      <c r="F6" s="88"/>
      <c r="G6" s="88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>
        <v>2</v>
      </c>
      <c r="G7" s="52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>
        <v>1</v>
      </c>
      <c r="F13" s="54">
        <v>1</v>
      </c>
      <c r="G13" s="54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R16" s="43"/>
    </row>
    <row r="17" spans="1:27" s="42" customFormat="1" ht="15.3">
      <c r="A17" s="38" t="s">
        <v>32</v>
      </c>
      <c r="B17" s="88"/>
      <c r="C17" s="88">
        <v>2</v>
      </c>
      <c r="D17" s="88">
        <v>2</v>
      </c>
      <c r="E17" s="88">
        <v>2</v>
      </c>
      <c r="F17" s="88">
        <v>2</v>
      </c>
      <c r="G17" s="88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/>
      <c r="E19" s="88"/>
      <c r="F19" s="88"/>
      <c r="G19" s="88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/>
      <c r="G20" s="52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>
        <v>2</v>
      </c>
      <c r="E21" s="88">
        <v>2</v>
      </c>
      <c r="F21" s="88">
        <v>2</v>
      </c>
      <c r="G21" s="88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8.78906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455</v>
      </c>
    </row>
    <row r="3" spans="1:27">
      <c r="A3" s="32" t="s">
        <v>453</v>
      </c>
    </row>
    <row r="4" spans="1:27" s="33" customFormat="1">
      <c r="A4" s="33" t="s">
        <v>3</v>
      </c>
      <c r="B4" s="34">
        <v>0</v>
      </c>
      <c r="C4" s="34">
        <v>6.9444444444444449E-3</v>
      </c>
      <c r="D4" s="34">
        <v>2.8472222222222222E-2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275</v>
      </c>
      <c r="C5" s="29" t="s">
        <v>454</v>
      </c>
      <c r="D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/>
      <c r="C12" s="53">
        <v>2</v>
      </c>
      <c r="D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>
        <v>1</v>
      </c>
      <c r="D14" s="52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R16" s="43"/>
    </row>
    <row r="17" spans="1:27" s="42" customFormat="1" ht="15.3">
      <c r="A17" s="38" t="s">
        <v>32</v>
      </c>
      <c r="B17" s="88"/>
      <c r="C17" s="88"/>
      <c r="D17" s="88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>
        <v>1</v>
      </c>
      <c r="C18" s="52"/>
      <c r="D18" s="5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5.1015625" defaultRowHeight="15" customHeight="1"/>
  <cols>
    <col min="1" max="1" width="58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452</v>
      </c>
    </row>
    <row r="3" spans="1:26" ht="14.4">
      <c r="A3" s="61" t="str">
        <f>HYPERLINK("https://archive.org/details/WtdyReporterBarredFromRomneyEvent_846","https://archive.org/details/WtdyReporterBarredFromRomneyEvent_846")</f>
        <v>https://archive.org/details/WtdyReporterBarredFromRomneyEvent_846</v>
      </c>
    </row>
    <row r="4" spans="1:26" ht="14.4">
      <c r="A4" s="62" t="s">
        <v>3</v>
      </c>
      <c r="B4" s="63">
        <v>0</v>
      </c>
      <c r="C4" s="63">
        <v>6.9444444444444441E-3</v>
      </c>
      <c r="D4" s="63">
        <v>2.8472222222222222E-2</v>
      </c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275</v>
      </c>
      <c r="C5" s="58" t="s">
        <v>454</v>
      </c>
      <c r="D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8">
        <v>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/>
      <c r="C12" s="58"/>
      <c r="D12" s="58"/>
      <c r="R12" s="73"/>
    </row>
    <row r="13" spans="1:26" ht="15.75" customHeight="1">
      <c r="A13" s="69" t="s">
        <v>29</v>
      </c>
      <c r="B13" s="76">
        <v>2</v>
      </c>
      <c r="C13" s="76">
        <v>1</v>
      </c>
      <c r="D13" s="76">
        <v>2</v>
      </c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1">
        <v>2</v>
      </c>
      <c r="D14" s="70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6">
        <v>2</v>
      </c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7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7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WtdyReporterBarredFromRomneyEvent_846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F6" sqref="F6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456</v>
      </c>
    </row>
    <row r="3" spans="1:27">
      <c r="A3" s="2" t="s">
        <v>457</v>
      </c>
    </row>
    <row r="4" spans="1:27" s="3" customFormat="1">
      <c r="A4" s="3" t="s">
        <v>3</v>
      </c>
      <c r="B4" s="4">
        <v>0</v>
      </c>
      <c r="C4" s="4">
        <v>6.9444444444444441E-3</v>
      </c>
      <c r="D4" s="4">
        <v>1.2499999999999999E-2</v>
      </c>
      <c r="E4" s="4">
        <v>0.14583333333333334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293</v>
      </c>
      <c r="C5" t="s">
        <v>277</v>
      </c>
      <c r="D5" t="s">
        <v>458</v>
      </c>
      <c r="E5" t="s">
        <v>447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1</v>
      </c>
      <c r="E6" s="9">
        <v>1</v>
      </c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/>
      <c r="D7" s="12"/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>
        <v>1</v>
      </c>
      <c r="E10" s="9">
        <v>1</v>
      </c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/>
      <c r="C12" s="17">
        <v>2</v>
      </c>
      <c r="D12" s="17"/>
      <c r="E12" s="17"/>
      <c r="F12" s="17"/>
      <c r="R12" s="15"/>
    </row>
    <row r="13" spans="1:27" s="20" customFormat="1" ht="15.3">
      <c r="A13" s="11" t="s">
        <v>29</v>
      </c>
      <c r="B13" s="18"/>
      <c r="C13" s="18"/>
      <c r="D13" s="18">
        <v>2</v>
      </c>
      <c r="E13" s="18">
        <v>2</v>
      </c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>
        <v>2</v>
      </c>
      <c r="D15" s="18"/>
      <c r="E15" s="18"/>
      <c r="F15" s="18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/>
      <c r="E17" s="9"/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>
        <v>1</v>
      </c>
      <c r="C18" s="12"/>
      <c r="D18" s="12"/>
      <c r="E18" s="12"/>
      <c r="F18" s="12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>
        <v>2</v>
      </c>
      <c r="E19" s="9"/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33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E10" sqref="E10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459</v>
      </c>
    </row>
    <row r="3" spans="1:27">
      <c r="A3" s="32" t="s">
        <v>457</v>
      </c>
    </row>
    <row r="4" spans="1:27" s="33" customFormat="1">
      <c r="A4" s="33" t="s">
        <v>3</v>
      </c>
      <c r="B4" s="34">
        <v>0</v>
      </c>
      <c r="C4" s="34">
        <v>6.9444444444444449E-3</v>
      </c>
      <c r="D4" s="34">
        <v>1.2500000000000001E-2</v>
      </c>
      <c r="E4" s="34">
        <v>0.14583333333333334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293</v>
      </c>
      <c r="C5" s="29" t="s">
        <v>277</v>
      </c>
      <c r="D5" s="29" t="s">
        <v>458</v>
      </c>
      <c r="E5" s="29" t="s">
        <v>447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1</v>
      </c>
      <c r="E6" s="88">
        <v>1</v>
      </c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1</v>
      </c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>
        <v>1</v>
      </c>
      <c r="E10" s="88">
        <v>1</v>
      </c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/>
      <c r="C12" s="53">
        <v>2</v>
      </c>
      <c r="D12" s="53">
        <v>1</v>
      </c>
      <c r="E12" s="53"/>
      <c r="F12" s="53"/>
      <c r="R12" s="43"/>
    </row>
    <row r="13" spans="1:27" s="46" customFormat="1" ht="15.3">
      <c r="A13" s="40" t="s">
        <v>29</v>
      </c>
      <c r="B13" s="54"/>
      <c r="C13" s="54"/>
      <c r="D13" s="54">
        <v>1</v>
      </c>
      <c r="E13" s="54">
        <v>2</v>
      </c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>
        <v>1</v>
      </c>
      <c r="E15" s="54"/>
      <c r="F15" s="54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88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>
        <v>2</v>
      </c>
      <c r="C18" s="52"/>
      <c r="D18" s="52"/>
      <c r="E18" s="52"/>
      <c r="F18" s="52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>
        <v>2</v>
      </c>
      <c r="E19" s="88"/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2</v>
      </c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>
        <v>1</v>
      </c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456</v>
      </c>
    </row>
    <row r="3" spans="1:26" ht="14.4">
      <c r="A3" s="61" t="str">
        <f>HYPERLINK("https://archive.org/details/ColoradoWildfire-08-16-12","https://archive.org/details/ColoradoWildfire-08-16-12")</f>
        <v>https://archive.org/details/ColoradoWildfire-08-16-12</v>
      </c>
    </row>
    <row r="4" spans="1:26" ht="14.4">
      <c r="A4" s="62" t="s">
        <v>3</v>
      </c>
      <c r="B4" s="63">
        <v>0</v>
      </c>
      <c r="C4" s="63">
        <v>6.9444444444444441E-3</v>
      </c>
      <c r="D4" s="63">
        <v>1.2499999999999999E-2</v>
      </c>
      <c r="E4" s="63">
        <v>0.14583333333333334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293</v>
      </c>
      <c r="C5" s="58" t="s">
        <v>277</v>
      </c>
      <c r="D5" s="58" t="s">
        <v>458</v>
      </c>
      <c r="E5" s="58" t="s">
        <v>447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8"/>
      <c r="D12" s="58"/>
      <c r="E12" s="58"/>
      <c r="F12" s="58"/>
      <c r="R12" s="73"/>
    </row>
    <row r="13" spans="1:26" ht="15.75" customHeight="1">
      <c r="A13" s="69" t="s">
        <v>29</v>
      </c>
      <c r="B13" s="75"/>
      <c r="C13" s="76">
        <v>2</v>
      </c>
      <c r="D13" s="76">
        <v>2</v>
      </c>
      <c r="E13" s="76">
        <v>2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1">
        <v>2</v>
      </c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1">
        <v>2</v>
      </c>
      <c r="C18" s="70"/>
      <c r="D18" s="70"/>
      <c r="E18" s="70"/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/>
      <c r="D19" s="68">
        <v>2</v>
      </c>
      <c r="E19" s="68">
        <v>2</v>
      </c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ColoradoWildfire-08-16-12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>
  <sheetPr>
    <tabColor rgb="FFFF0000"/>
  </sheetPr>
  <dimension ref="A1:AA34"/>
  <sheetViews>
    <sheetView zoomScaleNormal="100" zoomScalePageLayoutView="150" workbookViewId="0">
      <selection activeCell="D11" sqref="D11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460</v>
      </c>
    </row>
    <row r="3" spans="1:27">
      <c r="A3" s="2" t="s">
        <v>461</v>
      </c>
    </row>
    <row r="4" spans="1:27" s="3" customFormat="1">
      <c r="A4" s="3" t="s">
        <v>3</v>
      </c>
      <c r="B4" s="4">
        <v>0</v>
      </c>
      <c r="C4" s="4">
        <v>9.7222222222222224E-3</v>
      </c>
      <c r="D4" s="4">
        <v>3.125E-2</v>
      </c>
      <c r="E4" s="4">
        <v>5.1388888888888894E-2</v>
      </c>
      <c r="F4" s="4">
        <v>7.2916666666666671E-2</v>
      </c>
      <c r="G4" s="4">
        <v>0.13472222222222222</v>
      </c>
      <c r="H4" s="4">
        <v>0.17708333333333334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462</v>
      </c>
      <c r="D5" t="s">
        <v>84</v>
      </c>
      <c r="E5" t="s">
        <v>112</v>
      </c>
      <c r="F5" t="s">
        <v>463</v>
      </c>
      <c r="G5" t="s">
        <v>464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>
        <v>1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/>
      <c r="G7" s="12"/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1</v>
      </c>
      <c r="D12" s="17">
        <v>2</v>
      </c>
      <c r="E12" s="17">
        <v>2</v>
      </c>
      <c r="F12" s="17">
        <v>1</v>
      </c>
      <c r="G12" s="17">
        <v>1</v>
      </c>
      <c r="H12" s="17">
        <v>2</v>
      </c>
      <c r="R12" s="15"/>
    </row>
    <row r="13" spans="1:27" s="20" customFormat="1" ht="15.3">
      <c r="A13" s="11" t="s">
        <v>29</v>
      </c>
      <c r="B13" s="18"/>
      <c r="C13" s="18">
        <v>2</v>
      </c>
      <c r="D13" s="18">
        <v>1</v>
      </c>
      <c r="E13" s="18">
        <v>2</v>
      </c>
      <c r="F13" s="18">
        <v>2</v>
      </c>
      <c r="G13" s="18">
        <v>1</v>
      </c>
      <c r="H13" s="18">
        <v>1</v>
      </c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/>
      <c r="C17" s="9"/>
      <c r="D17" s="9"/>
      <c r="E17" s="9"/>
      <c r="F17" s="9"/>
      <c r="G17" s="9"/>
      <c r="H17" s="9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/>
      <c r="E19" s="9"/>
      <c r="F19" s="9">
        <v>2</v>
      </c>
      <c r="G19" s="9">
        <v>2</v>
      </c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>
        <v>2</v>
      </c>
      <c r="E20" s="12"/>
      <c r="F20" s="12">
        <v>1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>
        <v>2</v>
      </c>
      <c r="G21" s="9">
        <v>1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36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G18" sqref="G18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465</v>
      </c>
    </row>
    <row r="3" spans="1:27">
      <c r="A3" s="32" t="s">
        <v>461</v>
      </c>
    </row>
    <row r="4" spans="1:27" s="33" customFormat="1">
      <c r="A4" s="33" t="s">
        <v>3</v>
      </c>
      <c r="B4" s="34">
        <v>0</v>
      </c>
      <c r="C4" s="34">
        <v>9.7222222222222224E-3</v>
      </c>
      <c r="D4" s="34">
        <v>3.125E-2</v>
      </c>
      <c r="E4" s="34">
        <v>5.1388888888888887E-2</v>
      </c>
      <c r="F4" s="34">
        <v>7.2916666666666657E-2</v>
      </c>
      <c r="G4" s="34">
        <v>0.13472222222222222</v>
      </c>
      <c r="H4" s="34">
        <v>0.17708333333333331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462</v>
      </c>
      <c r="D5" s="29" t="s">
        <v>84</v>
      </c>
      <c r="E5" s="29" t="s">
        <v>112</v>
      </c>
      <c r="F5" s="29" t="s">
        <v>463</v>
      </c>
      <c r="G5" s="29" t="s">
        <v>464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2</v>
      </c>
      <c r="E6" s="88">
        <v>1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2</v>
      </c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>
        <v>1</v>
      </c>
      <c r="D10" s="88"/>
      <c r="E10" s="88"/>
      <c r="F10" s="88">
        <v>1</v>
      </c>
      <c r="G10" s="88">
        <v>1</v>
      </c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>
        <v>1</v>
      </c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88"/>
      <c r="G17" s="88"/>
      <c r="H17" s="88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>
        <v>1</v>
      </c>
      <c r="E19" s="88">
        <v>1</v>
      </c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/>
      <c r="E20" s="52"/>
      <c r="F20" s="52"/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>
        <v>2</v>
      </c>
      <c r="G21" s="88"/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460</v>
      </c>
    </row>
    <row r="3" spans="1:26" ht="14.4">
      <c r="A3" s="61" t="str">
        <f>HYPERLINK("https://archive.org/details/tth_120517","https://archive.org/details/tth_120517")</f>
        <v>https://archive.org/details/tth_120517</v>
      </c>
    </row>
    <row r="4" spans="1:26" ht="14.4">
      <c r="A4" s="62" t="s">
        <v>3</v>
      </c>
      <c r="B4" s="63">
        <v>0</v>
      </c>
      <c r="C4" s="63">
        <v>9.7222222222222224E-3</v>
      </c>
      <c r="D4" s="63">
        <v>3.125E-2</v>
      </c>
      <c r="E4" s="63">
        <v>5.1388888888888894E-2</v>
      </c>
      <c r="F4" s="63">
        <v>7.2916666666666671E-2</v>
      </c>
      <c r="G4" s="63">
        <v>0.13472222222222222</v>
      </c>
      <c r="H4" s="63">
        <v>0.17708333333333334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462</v>
      </c>
      <c r="D5" s="58" t="s">
        <v>84</v>
      </c>
      <c r="E5" s="58" t="s">
        <v>112</v>
      </c>
      <c r="F5" s="58" t="s">
        <v>463</v>
      </c>
      <c r="G5" s="58" t="s">
        <v>464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8">
        <v>2</v>
      </c>
      <c r="G6" s="68">
        <v>2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8">
        <v>1</v>
      </c>
      <c r="D10" s="67"/>
      <c r="E10" s="68">
        <v>1</v>
      </c>
      <c r="F10" s="68">
        <v>2</v>
      </c>
      <c r="G10" s="68">
        <v>2</v>
      </c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D12" s="108">
        <v>2</v>
      </c>
      <c r="E12" s="108">
        <v>2</v>
      </c>
      <c r="F12" s="108">
        <v>2</v>
      </c>
      <c r="G12" s="108">
        <v>2</v>
      </c>
      <c r="H12" s="108">
        <v>2</v>
      </c>
      <c r="R12" s="73"/>
    </row>
    <row r="13" spans="1:26" ht="15.75" customHeight="1">
      <c r="A13" s="69" t="s">
        <v>29</v>
      </c>
      <c r="B13" s="75"/>
      <c r="C13" s="76">
        <v>1</v>
      </c>
      <c r="D13" s="76">
        <v>1</v>
      </c>
      <c r="E13" s="76">
        <v>1</v>
      </c>
      <c r="F13" s="76">
        <v>1</v>
      </c>
      <c r="G13" s="76">
        <v>1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0"/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tth_120517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D12" sqref="D12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466</v>
      </c>
    </row>
    <row r="3" spans="1:27">
      <c r="A3" s="2" t="s">
        <v>467</v>
      </c>
    </row>
    <row r="4" spans="1:27" s="3" customFormat="1">
      <c r="A4" s="3" t="s">
        <v>3</v>
      </c>
      <c r="B4" s="4">
        <v>0</v>
      </c>
      <c r="C4" s="4">
        <v>1.2499999999999999E-2</v>
      </c>
      <c r="D4" s="4">
        <v>3.125E-2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468</v>
      </c>
      <c r="D5" t="s">
        <v>275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10"/>
      <c r="C6" s="10">
        <v>1</v>
      </c>
      <c r="D6" s="10">
        <v>1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>
        <v>2</v>
      </c>
      <c r="C12">
        <v>2</v>
      </c>
      <c r="D12">
        <v>1</v>
      </c>
      <c r="R12" s="15"/>
    </row>
    <row r="13" spans="1:27" s="20" customFormat="1" ht="15.3">
      <c r="A13" s="11" t="s">
        <v>29</v>
      </c>
      <c r="B13" s="19"/>
      <c r="C13" s="19"/>
      <c r="D13" s="19">
        <v>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23">
        <v>2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R16" s="15"/>
    </row>
    <row r="17" spans="1:27" s="14" customFormat="1" ht="15.3">
      <c r="A17" s="8" t="s">
        <v>32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21"/>
      <c r="C20" s="21">
        <v>1</v>
      </c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G17" sqref="G17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466</v>
      </c>
    </row>
    <row r="3" spans="1:27">
      <c r="A3" s="32" t="s">
        <v>467</v>
      </c>
    </row>
    <row r="4" spans="1:27" s="33" customFormat="1">
      <c r="A4" s="33" t="s">
        <v>3</v>
      </c>
      <c r="B4" s="34">
        <v>0</v>
      </c>
      <c r="C4" s="34">
        <v>1.2500000000000001E-2</v>
      </c>
      <c r="D4" s="34">
        <v>3.125E-2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468</v>
      </c>
      <c r="D5" s="29" t="s">
        <v>275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/>
      <c r="D12" s="53"/>
      <c r="R12" s="43"/>
    </row>
    <row r="13" spans="1:27" s="46" customFormat="1" ht="15.3">
      <c r="A13" s="40" t="s">
        <v>29</v>
      </c>
      <c r="B13" s="54"/>
      <c r="C13" s="54">
        <v>1</v>
      </c>
      <c r="D13" s="54">
        <v>1</v>
      </c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R16" s="43"/>
    </row>
    <row r="17" spans="1:27" s="42" customFormat="1" ht="15.3">
      <c r="A17" s="38" t="s">
        <v>32</v>
      </c>
      <c r="B17" s="88"/>
      <c r="C17" s="88"/>
      <c r="D17" s="88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>
        <v>1</v>
      </c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</sheetPr>
  <dimension ref="A1:Z34"/>
  <sheetViews>
    <sheetView workbookViewId="0"/>
  </sheetViews>
  <sheetFormatPr defaultColWidth="15.1015625" defaultRowHeight="15" customHeight="1"/>
  <cols>
    <col min="1" max="1" width="67.734375" style="59" customWidth="1"/>
    <col min="2" max="2" width="7.734375" style="59" customWidth="1"/>
    <col min="3" max="3" width="12.62890625" style="59" customWidth="1"/>
    <col min="4" max="4" width="11.3671875" style="59" customWidth="1"/>
    <col min="5" max="5" width="7.734375" style="59" customWidth="1"/>
    <col min="6" max="6" width="10.62890625" style="59" customWidth="1"/>
    <col min="7" max="26" width="7.734375" style="59" customWidth="1"/>
    <col min="27" max="16384" width="15.1015625" style="59"/>
  </cols>
  <sheetData>
    <row r="1" spans="1:26" ht="14.4">
      <c r="A1" s="58" t="s">
        <v>0</v>
      </c>
      <c r="C1" s="58"/>
      <c r="D1" s="58"/>
      <c r="F1" s="58"/>
    </row>
    <row r="2" spans="1:26" ht="14.4">
      <c r="A2" s="60" t="s">
        <v>130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4.4">
      <c r="A3" s="61" t="str">
        <f>HYPERLINK("https://archive.org/details/Scotinterveiw"," https://archive.org/details/Scotinterveiw")</f>
        <v xml:space="preserve"> https://archive.org/details/Scotinterveiw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4">
      <c r="A4" s="62" t="s">
        <v>3</v>
      </c>
      <c r="B4" s="63">
        <v>0</v>
      </c>
      <c r="C4" s="63">
        <v>3.472222222222222E-3</v>
      </c>
      <c r="D4" s="63">
        <v>3.125E-2</v>
      </c>
      <c r="E4" s="63">
        <v>3.6111111111111115E-2</v>
      </c>
      <c r="F4" s="63">
        <v>4.9999999999999996E-2</v>
      </c>
      <c r="G4" s="63">
        <v>6.8749999999999992E-2</v>
      </c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132</v>
      </c>
      <c r="D5" s="58" t="s">
        <v>133</v>
      </c>
      <c r="E5" s="58" t="s">
        <v>134</v>
      </c>
      <c r="F5" s="58" t="s">
        <v>135</v>
      </c>
      <c r="G5" s="58" t="s">
        <v>54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1">
        <v>2</v>
      </c>
      <c r="F7" s="71">
        <v>2</v>
      </c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59">
        <v>2</v>
      </c>
      <c r="D12" s="59">
        <v>2</v>
      </c>
      <c r="E12" s="108">
        <v>2</v>
      </c>
      <c r="F12" s="59">
        <v>2</v>
      </c>
      <c r="G12" s="10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6">
        <v>2</v>
      </c>
      <c r="H15" s="75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C16" s="58"/>
      <c r="D16" s="58"/>
      <c r="F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1">
        <v>2</v>
      </c>
      <c r="G20" s="70"/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7"/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109" t="s">
        <v>137</v>
      </c>
      <c r="C23" s="58"/>
      <c r="D23" s="58"/>
      <c r="F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C30" s="58"/>
      <c r="D30" s="58"/>
      <c r="F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cotinterveiw"/>
  </hyperlink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466</v>
      </c>
    </row>
    <row r="3" spans="1:26" ht="14.4">
      <c r="A3" s="61" t="str">
        <f>HYPERLINK("https://archive.org/details/4thWatchWithJustenFaullBreakingNewsUpdateEBOLAPandemicHoax","https://archive.org/details/4thWatchWithJustenFaullBreakingNewsUpdateEBOLAPandemicHoax")</f>
        <v>https://archive.org/details/4thWatchWithJustenFaullBreakingNewsUpdateEBOLAPandemicHoax</v>
      </c>
    </row>
    <row r="4" spans="1:26" ht="14.4">
      <c r="A4" s="62" t="s">
        <v>3</v>
      </c>
      <c r="B4" s="63">
        <v>0</v>
      </c>
      <c r="C4" s="63">
        <v>1.2499999999999999E-2</v>
      </c>
      <c r="D4" s="63">
        <v>3.125E-2</v>
      </c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468</v>
      </c>
      <c r="D5" s="58" t="s">
        <v>275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8">
        <v>2</v>
      </c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108">
        <v>2</v>
      </c>
      <c r="C12" s="108">
        <v>2</v>
      </c>
      <c r="D12" s="108">
        <v>2</v>
      </c>
      <c r="R12" s="73"/>
    </row>
    <row r="13" spans="1:26" ht="15.75" customHeight="1">
      <c r="A13" s="69" t="s">
        <v>29</v>
      </c>
      <c r="B13" s="75"/>
      <c r="C13" s="75"/>
      <c r="D13" s="76">
        <v>2</v>
      </c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1">
        <v>2</v>
      </c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4thWatchWithJustenFaullBreakingNewsUpdateEBOLAPandemicHoax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>
  <sheetPr>
    <tabColor rgb="FFFFFF00"/>
  </sheetPr>
  <dimension ref="A1:AA34"/>
  <sheetViews>
    <sheetView workbookViewId="0">
      <selection activeCell="C13" sqref="C1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469</v>
      </c>
    </row>
    <row r="3" spans="1:27">
      <c r="A3" s="2" t="s">
        <v>470</v>
      </c>
    </row>
    <row r="4" spans="1:27" s="3" customFormat="1">
      <c r="A4" s="3" t="s">
        <v>3</v>
      </c>
      <c r="B4" s="4">
        <v>0</v>
      </c>
      <c r="C4" s="4">
        <v>3.3333333333333333E-2</v>
      </c>
      <c r="D4" s="4">
        <v>4.0972222222222222E-2</v>
      </c>
      <c r="E4" s="4">
        <v>4.8611111111111112E-2</v>
      </c>
      <c r="F4" s="4">
        <v>5.9027777777777783E-2</v>
      </c>
      <c r="G4" s="4">
        <v>6.5277777777777782E-2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471</v>
      </c>
      <c r="D5" t="s">
        <v>472</v>
      </c>
      <c r="E5" t="s">
        <v>473</v>
      </c>
      <c r="F5" t="s">
        <v>474</v>
      </c>
      <c r="G5" t="s">
        <v>475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>
        <v>2</v>
      </c>
      <c r="D6" s="9">
        <v>2</v>
      </c>
      <c r="E6" s="9">
        <v>2</v>
      </c>
      <c r="F6" s="9">
        <v>2</v>
      </c>
      <c r="G6" s="9">
        <v>2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/>
      <c r="G7" s="12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/>
      <c r="D12" s="17">
        <v>2</v>
      </c>
      <c r="E12" s="17">
        <v>2</v>
      </c>
      <c r="F12" s="17">
        <v>2</v>
      </c>
      <c r="G12" s="17">
        <v>2</v>
      </c>
      <c r="R12" s="15"/>
    </row>
    <row r="13" spans="1:27" s="20" customFormat="1" ht="15.3">
      <c r="A13" s="11" t="s">
        <v>29</v>
      </c>
      <c r="B13" s="18">
        <v>1</v>
      </c>
      <c r="C13" s="18"/>
      <c r="D13" s="18"/>
      <c r="E13" s="18"/>
      <c r="F13" s="18"/>
      <c r="G13" s="18">
        <v>1</v>
      </c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R16" s="15"/>
    </row>
    <row r="17" spans="1:27" s="14" customFormat="1" ht="15.3">
      <c r="A17" s="8" t="s">
        <v>32</v>
      </c>
      <c r="B17" s="9"/>
      <c r="C17" s="9"/>
      <c r="D17" s="9"/>
      <c r="E17" s="9"/>
      <c r="F17" s="9"/>
      <c r="G17" s="9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1</v>
      </c>
      <c r="C19" s="9"/>
      <c r="D19" s="9">
        <v>2</v>
      </c>
      <c r="E19" s="9">
        <v>2</v>
      </c>
      <c r="F19" s="9">
        <v>1</v>
      </c>
      <c r="G19" s="9">
        <v>2</v>
      </c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1</v>
      </c>
      <c r="E21" s="9">
        <v>1</v>
      </c>
      <c r="F21" s="9">
        <v>1</v>
      </c>
      <c r="G21" s="9">
        <v>1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42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G11" sqref="G11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469</v>
      </c>
    </row>
    <row r="3" spans="1:27">
      <c r="A3" s="32" t="s">
        <v>470</v>
      </c>
    </row>
    <row r="4" spans="1:27" s="33" customFormat="1">
      <c r="A4" s="33" t="s">
        <v>3</v>
      </c>
      <c r="B4" s="34">
        <v>0</v>
      </c>
      <c r="C4" s="34">
        <v>3.3333333333333333E-2</v>
      </c>
      <c r="D4" s="34">
        <v>4.0972222222222222E-2</v>
      </c>
      <c r="E4" s="34">
        <v>4.8611111111111112E-2</v>
      </c>
      <c r="F4" s="34">
        <v>5.9027777777777776E-2</v>
      </c>
      <c r="G4" s="34">
        <v>6.5277777777777782E-2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471</v>
      </c>
      <c r="D5" s="29" t="s">
        <v>472</v>
      </c>
      <c r="E5" s="29" t="s">
        <v>473</v>
      </c>
      <c r="F5" s="29" t="s">
        <v>474</v>
      </c>
      <c r="G5" s="29" t="s">
        <v>475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>
        <v>2</v>
      </c>
      <c r="F6" s="88">
        <v>2</v>
      </c>
      <c r="G6" s="88">
        <v>2</v>
      </c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R12" s="43"/>
    </row>
    <row r="13" spans="1:27" s="46" customFormat="1" ht="15.3">
      <c r="A13" s="40" t="s">
        <v>29</v>
      </c>
      <c r="B13" s="54"/>
      <c r="C13" s="54"/>
      <c r="D13" s="54">
        <v>1</v>
      </c>
      <c r="E13" s="54">
        <v>1</v>
      </c>
      <c r="F13" s="54">
        <v>1</v>
      </c>
      <c r="G13" s="54">
        <v>1</v>
      </c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R16" s="43"/>
    </row>
    <row r="17" spans="1:27" s="42" customFormat="1" ht="15.3">
      <c r="A17" s="38" t="s">
        <v>32</v>
      </c>
      <c r="B17" s="88"/>
      <c r="C17" s="88"/>
      <c r="D17" s="88"/>
      <c r="E17" s="88"/>
      <c r="F17" s="88"/>
      <c r="G17" s="88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/>
      <c r="D19" s="88">
        <v>1</v>
      </c>
      <c r="E19" s="88">
        <v>1</v>
      </c>
      <c r="F19" s="88">
        <v>1</v>
      </c>
      <c r="G19" s="88">
        <v>1</v>
      </c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/>
      <c r="E20" s="52"/>
      <c r="F20" s="52"/>
      <c r="G20" s="52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/>
      <c r="E21" s="88"/>
      <c r="F21" s="88"/>
      <c r="G21" s="88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469</v>
      </c>
    </row>
    <row r="3" spans="1:26" ht="14.4">
      <c r="A3" s="61" t="str">
        <f>HYPERLINK("https://archive.org/details/ESGlobalHeat","https://archive.org/details/ESGlobalHeat")</f>
        <v>https://archive.org/details/ESGlobalHeat</v>
      </c>
    </row>
    <row r="4" spans="1:26" ht="14.4">
      <c r="A4" s="62" t="s">
        <v>3</v>
      </c>
      <c r="B4" s="63">
        <v>0</v>
      </c>
      <c r="C4" s="63">
        <v>3.3333333333333333E-2</v>
      </c>
      <c r="D4" s="63">
        <v>4.0972222222222222E-2</v>
      </c>
      <c r="E4" s="63">
        <v>4.8611111111111112E-2</v>
      </c>
      <c r="F4" s="63">
        <v>5.9027777777777783E-2</v>
      </c>
      <c r="G4" s="63">
        <v>6.5277777777777782E-2</v>
      </c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471</v>
      </c>
      <c r="D5" s="58" t="s">
        <v>472</v>
      </c>
      <c r="E5" s="58" t="s">
        <v>473</v>
      </c>
      <c r="F5" s="58" t="s">
        <v>474</v>
      </c>
      <c r="G5" s="58" t="s">
        <v>475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8">
        <v>2</v>
      </c>
      <c r="G6" s="68">
        <v>2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R12" s="73"/>
    </row>
    <row r="13" spans="1:26" ht="15.75" customHeight="1">
      <c r="A13" s="69" t="s">
        <v>29</v>
      </c>
      <c r="B13" s="75"/>
      <c r="C13" s="76">
        <v>2</v>
      </c>
      <c r="D13" s="76">
        <v>2</v>
      </c>
      <c r="E13" s="76">
        <v>1</v>
      </c>
      <c r="F13" s="76">
        <v>1</v>
      </c>
      <c r="G13" s="76">
        <v>1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1">
        <v>2</v>
      </c>
      <c r="D14" s="70"/>
      <c r="E14" s="70"/>
      <c r="F14" s="70"/>
      <c r="G14" s="70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0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ESGlobalHeat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H21" sqref="H21"/>
    </sheetView>
  </sheetViews>
  <sheetFormatPr defaultColWidth="8.83984375" defaultRowHeight="14.4"/>
  <cols>
    <col min="1" max="1" width="60" customWidth="1"/>
    <col min="3" max="3" width="8.41796875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477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1.7361111111111112E-2</v>
      </c>
      <c r="E4" s="4">
        <v>3.3333333333333333E-2</v>
      </c>
      <c r="F4" s="4">
        <v>5.486111111111111E-2</v>
      </c>
      <c r="G4" s="4">
        <v>6.8749999999999992E-2</v>
      </c>
      <c r="H4" s="4">
        <v>8.0555555555555561E-2</v>
      </c>
      <c r="I4" s="4">
        <v>9.2361111111111116E-2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277</v>
      </c>
      <c r="C5" t="s">
        <v>478</v>
      </c>
      <c r="D5" t="s">
        <v>479</v>
      </c>
      <c r="E5" t="s">
        <v>190</v>
      </c>
      <c r="F5" t="s">
        <v>480</v>
      </c>
      <c r="G5" t="s">
        <v>481</v>
      </c>
      <c r="H5" t="s">
        <v>94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1</v>
      </c>
      <c r="D6" s="9"/>
      <c r="E6" s="9">
        <v>2</v>
      </c>
      <c r="F6" s="9"/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>
        <v>2</v>
      </c>
      <c r="G7" s="12">
        <v>2</v>
      </c>
      <c r="H7" s="12">
        <v>2</v>
      </c>
      <c r="I7" s="12"/>
      <c r="J7" s="12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>
        <v>2</v>
      </c>
      <c r="F8" s="9"/>
      <c r="G8" s="9"/>
      <c r="H8" s="9"/>
      <c r="I8" s="9"/>
      <c r="J8" s="9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18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>
        <v>1</v>
      </c>
      <c r="G18" s="12"/>
      <c r="H18" s="12"/>
      <c r="I18" s="12"/>
      <c r="J18" s="12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9"/>
      <c r="J19" s="9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1</v>
      </c>
      <c r="D20" s="12">
        <v>1</v>
      </c>
      <c r="E20" s="12">
        <v>2</v>
      </c>
      <c r="F20" s="12"/>
      <c r="G20" s="12">
        <v>1</v>
      </c>
      <c r="H20" s="12"/>
      <c r="I20" s="12"/>
      <c r="J20" s="12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>
        <v>2</v>
      </c>
      <c r="G21" s="9">
        <v>2</v>
      </c>
      <c r="H21" s="9">
        <v>2</v>
      </c>
      <c r="I21" s="9"/>
      <c r="J21" s="9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B23" s="17"/>
      <c r="C23" s="17"/>
      <c r="D23" s="17"/>
      <c r="E23" s="17"/>
      <c r="F23" s="17"/>
      <c r="G23" s="17"/>
      <c r="H23" s="17"/>
      <c r="I23" s="17"/>
      <c r="J23" s="17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45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477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1.7361111111111112E-2</v>
      </c>
      <c r="E4" s="34">
        <v>3.3333333333333333E-2</v>
      </c>
      <c r="F4" s="34">
        <v>5.486111111111111E-2</v>
      </c>
      <c r="G4" s="34">
        <v>6.8750000000000006E-2</v>
      </c>
      <c r="H4" s="34">
        <v>8.0555555555555547E-2</v>
      </c>
      <c r="I4" s="34">
        <v>9.2361111111111102E-2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277</v>
      </c>
      <c r="C5" s="29" t="s">
        <v>478</v>
      </c>
      <c r="D5" s="29" t="s">
        <v>479</v>
      </c>
      <c r="E5" s="29" t="s">
        <v>190</v>
      </c>
      <c r="F5" s="29" t="s">
        <v>482</v>
      </c>
      <c r="G5" s="29" t="s">
        <v>481</v>
      </c>
      <c r="H5" s="29" t="s">
        <v>94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>
        <v>2</v>
      </c>
      <c r="F6" s="88"/>
      <c r="G6" s="88">
        <v>1</v>
      </c>
      <c r="H6" s="88"/>
      <c r="I6" s="88"/>
      <c r="J6" s="88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52"/>
      <c r="J7" s="52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>
        <v>2</v>
      </c>
      <c r="F8" s="88"/>
      <c r="G8" s="88"/>
      <c r="H8" s="88"/>
      <c r="I8" s="88"/>
      <c r="J8" s="88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/>
      <c r="H12" s="53">
        <v>2</v>
      </c>
      <c r="I12" s="53">
        <v>2</v>
      </c>
      <c r="J12" s="53"/>
      <c r="R12" s="43"/>
    </row>
    <row r="13" spans="1:27" s="46" customFormat="1" ht="15.3">
      <c r="A13" s="40" t="s">
        <v>29</v>
      </c>
      <c r="B13" s="54"/>
      <c r="C13" s="54">
        <v>1</v>
      </c>
      <c r="D13" s="54"/>
      <c r="E13" s="54"/>
      <c r="F13" s="54"/>
      <c r="G13" s="54"/>
      <c r="H13" s="54"/>
      <c r="I13" s="54"/>
      <c r="J13" s="54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>
        <v>1</v>
      </c>
      <c r="F14" s="52"/>
      <c r="G14" s="52"/>
      <c r="H14" s="52"/>
      <c r="I14" s="52"/>
      <c r="J14" s="52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54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/>
      <c r="G17" s="88">
        <v>2</v>
      </c>
      <c r="H17" s="88">
        <v>2</v>
      </c>
      <c r="I17" s="88">
        <v>2</v>
      </c>
      <c r="J17" s="88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2</v>
      </c>
      <c r="G18" s="52"/>
      <c r="H18" s="52"/>
      <c r="I18" s="52"/>
      <c r="J18" s="52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88">
        <v>1</v>
      </c>
      <c r="H19" s="88"/>
      <c r="I19" s="88"/>
      <c r="J19" s="88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1</v>
      </c>
      <c r="G20" s="52"/>
      <c r="H20" s="52">
        <v>1</v>
      </c>
      <c r="I20" s="52"/>
      <c r="J20" s="52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>
        <v>2</v>
      </c>
      <c r="I21" s="88"/>
      <c r="J21" s="88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B23" s="53"/>
      <c r="C23" s="53"/>
      <c r="D23" s="53"/>
      <c r="E23" s="53"/>
      <c r="F23" s="53"/>
      <c r="G23" s="53"/>
      <c r="H23" s="53"/>
      <c r="I23" s="53"/>
      <c r="J23" s="5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HYPERLINK("https://archive.org/details/SpaceCoastRadioNews08312013_20130831","https://archive.org/details/SpaceCoastRadioNews08312013_20130831")</f>
        <v>https://archive.org/details/SpaceCoastRadioNews08312013_20130831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1.7361111111111112E-2</v>
      </c>
      <c r="E4" s="63">
        <v>3.3333333333333333E-2</v>
      </c>
      <c r="F4" s="63">
        <v>5.486111111111111E-2</v>
      </c>
      <c r="G4" s="63">
        <v>6.8749999999999992E-2</v>
      </c>
      <c r="H4" s="63">
        <v>8.0555555555555561E-2</v>
      </c>
      <c r="I4" s="63">
        <v>9.2361111111111116E-2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277</v>
      </c>
      <c r="C5" s="58" t="s">
        <v>478</v>
      </c>
      <c r="D5" s="58" t="s">
        <v>479</v>
      </c>
      <c r="E5" s="58" t="s">
        <v>190</v>
      </c>
      <c r="F5" s="58" t="s">
        <v>480</v>
      </c>
      <c r="G5" s="58" t="s">
        <v>481</v>
      </c>
      <c r="H5" s="58" t="s">
        <v>94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1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1"/>
      <c r="F7" s="71">
        <v>2</v>
      </c>
      <c r="G7" s="71">
        <v>2</v>
      </c>
      <c r="H7" s="71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1">
        <v>1</v>
      </c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6">
        <v>2</v>
      </c>
      <c r="I15" s="76">
        <v>2</v>
      </c>
      <c r="J15" s="75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1">
        <v>2</v>
      </c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68">
        <v>2</v>
      </c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1">
        <v>2</v>
      </c>
      <c r="F20" s="71">
        <v>2</v>
      </c>
      <c r="G20" s="71">
        <v>2</v>
      </c>
      <c r="H20" s="71">
        <v>2</v>
      </c>
      <c r="I20" s="70"/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8"/>
      <c r="F21" s="68">
        <v>2</v>
      </c>
      <c r="G21" s="68">
        <v>2</v>
      </c>
      <c r="H21" s="68">
        <v>2</v>
      </c>
      <c r="I21" s="67"/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312013_20130831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F19" sqref="F1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149" t="s">
        <v>483</v>
      </c>
      <c r="B3" s="150"/>
      <c r="C3" s="150"/>
      <c r="D3" s="150"/>
      <c r="E3" s="150"/>
      <c r="F3" s="150"/>
      <c r="G3" s="150"/>
      <c r="H3" s="150"/>
    </row>
    <row r="4" spans="1:27" s="3" customFormat="1">
      <c r="A4" s="151" t="s">
        <v>3</v>
      </c>
      <c r="B4" s="152">
        <v>0</v>
      </c>
      <c r="C4" s="152">
        <v>2.7777777777777779E-3</v>
      </c>
      <c r="D4" s="152">
        <v>1.8749999999999999E-2</v>
      </c>
      <c r="E4" s="152">
        <v>2.9166666666666664E-2</v>
      </c>
      <c r="F4" s="152">
        <v>4.2361111111111106E-2</v>
      </c>
      <c r="G4" s="152">
        <v>5.2777777777777778E-2</v>
      </c>
      <c r="H4" s="152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A5" s="150"/>
      <c r="B5" s="150" t="s">
        <v>4</v>
      </c>
      <c r="C5" s="150" t="s">
        <v>90</v>
      </c>
      <c r="D5" s="150" t="s">
        <v>484</v>
      </c>
      <c r="E5" s="150" t="s">
        <v>485</v>
      </c>
      <c r="F5" s="150" t="s">
        <v>94</v>
      </c>
      <c r="G5" s="150" t="s">
        <v>54</v>
      </c>
      <c r="H5" s="150"/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153"/>
      <c r="C6" s="153">
        <v>2</v>
      </c>
      <c r="D6" s="153">
        <v>2</v>
      </c>
      <c r="E6" s="153"/>
      <c r="F6" s="153"/>
      <c r="G6" s="153"/>
      <c r="H6" s="153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54"/>
      <c r="C7" s="154"/>
      <c r="D7" s="154"/>
      <c r="E7" s="154">
        <v>2</v>
      </c>
      <c r="F7" s="154">
        <v>2</v>
      </c>
      <c r="G7" s="154"/>
      <c r="H7" s="154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153"/>
      <c r="C8" s="153"/>
      <c r="D8" s="153"/>
      <c r="E8" s="153"/>
      <c r="F8" s="153"/>
      <c r="G8" s="153"/>
      <c r="H8" s="153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54"/>
      <c r="C9" s="154"/>
      <c r="D9" s="154"/>
      <c r="E9" s="154"/>
      <c r="F9" s="154"/>
      <c r="G9" s="154"/>
      <c r="H9" s="154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153"/>
      <c r="C10" s="153"/>
      <c r="D10" s="153"/>
      <c r="E10" s="153"/>
      <c r="F10" s="153"/>
      <c r="G10" s="153"/>
      <c r="H10" s="153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54"/>
      <c r="C11" s="154"/>
      <c r="D11" s="154"/>
      <c r="E11" s="154"/>
      <c r="F11" s="154"/>
      <c r="G11" s="154"/>
      <c r="H11" s="154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50">
        <v>2</v>
      </c>
      <c r="C12" s="150">
        <v>2</v>
      </c>
      <c r="D12" s="150">
        <v>2</v>
      </c>
      <c r="E12" s="150">
        <v>2</v>
      </c>
      <c r="F12" s="150">
        <v>2</v>
      </c>
      <c r="G12" s="150">
        <v>2</v>
      </c>
      <c r="H12" s="150"/>
      <c r="R12" s="15"/>
    </row>
    <row r="13" spans="1:27" s="20" customFormat="1" ht="15.3">
      <c r="A13" s="11" t="s">
        <v>29</v>
      </c>
      <c r="B13" s="155"/>
      <c r="C13" s="155"/>
      <c r="D13" s="155"/>
      <c r="E13" s="155"/>
      <c r="F13" s="155"/>
      <c r="G13" s="155"/>
      <c r="H13" s="155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54"/>
      <c r="C14" s="154"/>
      <c r="D14" s="154"/>
      <c r="E14" s="154"/>
      <c r="F14" s="154"/>
      <c r="G14" s="154"/>
      <c r="H14" s="154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55">
        <v>2</v>
      </c>
      <c r="C15" s="155"/>
      <c r="D15" s="155"/>
      <c r="E15" s="155"/>
      <c r="F15" s="155">
        <v>2</v>
      </c>
      <c r="G15" s="155">
        <v>2</v>
      </c>
      <c r="H15" s="155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50"/>
      <c r="C16" s="150"/>
      <c r="D16" s="150"/>
      <c r="E16" s="150"/>
      <c r="F16" s="150"/>
      <c r="G16" s="150"/>
      <c r="H16" s="150"/>
      <c r="R16" s="15"/>
    </row>
    <row r="17" spans="1:27" s="14" customFormat="1" ht="15.3">
      <c r="A17" s="8" t="s">
        <v>32</v>
      </c>
      <c r="B17" s="153">
        <v>2</v>
      </c>
      <c r="C17" s="153">
        <v>2</v>
      </c>
      <c r="D17" s="153">
        <v>2</v>
      </c>
      <c r="E17" s="153">
        <v>2</v>
      </c>
      <c r="F17" s="153">
        <v>2</v>
      </c>
      <c r="G17" s="153">
        <v>2</v>
      </c>
      <c r="H17" s="153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54"/>
      <c r="C18" s="154"/>
      <c r="D18" s="154"/>
      <c r="E18" s="154"/>
      <c r="F18" s="154"/>
      <c r="G18" s="154"/>
      <c r="H18" s="154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153"/>
      <c r="C19" s="153">
        <v>2</v>
      </c>
      <c r="D19" s="153">
        <v>1</v>
      </c>
      <c r="E19" s="153">
        <v>2</v>
      </c>
      <c r="F19" s="153"/>
      <c r="G19" s="153"/>
      <c r="H19" s="153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54"/>
      <c r="C20" s="154">
        <v>1</v>
      </c>
      <c r="D20" s="154"/>
      <c r="E20" s="154">
        <v>2</v>
      </c>
      <c r="F20" s="154"/>
      <c r="G20" s="154"/>
      <c r="H20" s="154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153"/>
      <c r="C21" s="153"/>
      <c r="D21" s="153"/>
      <c r="E21" s="153">
        <v>2</v>
      </c>
      <c r="F21" s="153">
        <v>2</v>
      </c>
      <c r="G21" s="153"/>
      <c r="H21" s="153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11"/>
      <c r="B22" s="154"/>
      <c r="C22" s="154"/>
      <c r="D22" s="154"/>
      <c r="E22" s="154"/>
      <c r="F22" s="154"/>
      <c r="G22" s="154"/>
      <c r="H22" s="154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B23" s="150"/>
      <c r="C23" s="150"/>
      <c r="D23" s="150"/>
      <c r="E23" s="150"/>
      <c r="F23" s="150"/>
      <c r="G23" s="150"/>
      <c r="H23" s="150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48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156" t="s">
        <v>483</v>
      </c>
      <c r="B3" s="53"/>
      <c r="C3" s="53"/>
      <c r="D3" s="53"/>
      <c r="E3" s="53"/>
      <c r="F3" s="53"/>
      <c r="G3" s="53"/>
      <c r="H3" s="53"/>
    </row>
    <row r="4" spans="1:27" s="33" customFormat="1">
      <c r="A4" s="146" t="s">
        <v>3</v>
      </c>
      <c r="B4" s="147">
        <v>0</v>
      </c>
      <c r="C4" s="147">
        <v>2.7777777777777775E-3</v>
      </c>
      <c r="D4" s="147">
        <v>1.8749999999999999E-2</v>
      </c>
      <c r="E4" s="147">
        <v>2.9166666666666667E-2</v>
      </c>
      <c r="F4" s="147">
        <v>4.2361111111111106E-2</v>
      </c>
      <c r="G4" s="147">
        <v>5.2777777777777771E-2</v>
      </c>
      <c r="H4" s="147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A5" s="53"/>
      <c r="B5" s="53" t="s">
        <v>4</v>
      </c>
      <c r="C5" s="53" t="s">
        <v>90</v>
      </c>
      <c r="D5" s="53" t="s">
        <v>484</v>
      </c>
      <c r="E5" s="53" t="s">
        <v>485</v>
      </c>
      <c r="F5" s="53" t="s">
        <v>94</v>
      </c>
      <c r="G5" s="53" t="s">
        <v>54</v>
      </c>
      <c r="H5" s="53"/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1</v>
      </c>
      <c r="E6" s="88"/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1</v>
      </c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>
        <v>1</v>
      </c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>
        <v>2</v>
      </c>
      <c r="G15" s="54">
        <v>2</v>
      </c>
      <c r="H15" s="54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/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1</v>
      </c>
      <c r="F20" s="52">
        <v>1</v>
      </c>
      <c r="G20" s="52"/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40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B23" s="53"/>
      <c r="C23" s="53"/>
      <c r="D23" s="53"/>
      <c r="E23" s="53"/>
      <c r="F23" s="53"/>
      <c r="G23" s="53"/>
      <c r="H23" s="5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HYPERLINK("https://archive.org/details/SpaceCoastRadioNews09032013","https://archive.org/details/SpaceCoastRadioNews09032013")</f>
        <v>https://archive.org/details/SpaceCoastRadioNews09032013</v>
      </c>
      <c r="B3" s="58"/>
      <c r="C3" s="58"/>
      <c r="D3" s="58"/>
      <c r="E3" s="58"/>
      <c r="F3" s="58"/>
      <c r="G3" s="58"/>
      <c r="H3" s="58"/>
    </row>
    <row r="4" spans="1:26" ht="14.4">
      <c r="A4" s="62" t="s">
        <v>3</v>
      </c>
      <c r="B4" s="63">
        <v>0</v>
      </c>
      <c r="C4" s="63">
        <v>2.7777777777777779E-3</v>
      </c>
      <c r="D4" s="63">
        <v>1.8749999999999999E-2</v>
      </c>
      <c r="E4" s="63">
        <v>2.9166666666666664E-2</v>
      </c>
      <c r="F4" s="63">
        <v>4.2361111111111106E-2</v>
      </c>
      <c r="G4" s="63">
        <v>5.2777777777777778E-2</v>
      </c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90</v>
      </c>
      <c r="D5" s="58" t="s">
        <v>484</v>
      </c>
      <c r="E5" s="58" t="s">
        <v>485</v>
      </c>
      <c r="F5" s="58" t="s">
        <v>94</v>
      </c>
      <c r="G5" s="58" t="s">
        <v>54</v>
      </c>
      <c r="H5" s="58"/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1">
        <v>2</v>
      </c>
      <c r="F7" s="71">
        <v>2</v>
      </c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1</v>
      </c>
      <c r="D8" s="68">
        <v>1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6">
        <v>2</v>
      </c>
      <c r="G15" s="76">
        <v>2</v>
      </c>
      <c r="H15" s="75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1">
        <v>2</v>
      </c>
      <c r="G20" s="70"/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8">
        <v>2</v>
      </c>
      <c r="F21" s="68">
        <v>2</v>
      </c>
      <c r="G21" s="67"/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69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9032013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G18" sqref="G18"/>
    </sheetView>
  </sheetViews>
  <sheetFormatPr defaultColWidth="8.83984375" defaultRowHeight="14.4"/>
  <cols>
    <col min="1" max="1" width="60" customWidth="1"/>
    <col min="3" max="3" width="14.83984375" customWidth="1"/>
    <col min="5" max="5" width="16.83984375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138</v>
      </c>
    </row>
    <row r="4" spans="1:27" s="3" customFormat="1">
      <c r="A4" s="3" t="s">
        <v>3</v>
      </c>
      <c r="B4" s="4">
        <v>0</v>
      </c>
      <c r="C4" s="4">
        <v>1.8055555555555557E-2</v>
      </c>
      <c r="D4" s="4">
        <v>3.6111111111111115E-2</v>
      </c>
      <c r="E4" s="4">
        <v>6.0416666666666667E-2</v>
      </c>
      <c r="F4" s="4">
        <v>8.819444444444445E-2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139</v>
      </c>
      <c r="C5" t="s">
        <v>140</v>
      </c>
      <c r="D5" t="s">
        <v>141</v>
      </c>
      <c r="E5" t="s">
        <v>142</v>
      </c>
      <c r="F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>
        <v>2</v>
      </c>
      <c r="D6" s="9">
        <v>2</v>
      </c>
      <c r="E6" s="9">
        <v>2</v>
      </c>
      <c r="F6" s="9"/>
      <c r="G6" s="9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/>
      <c r="G7" s="12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>
        <v>2</v>
      </c>
      <c r="E8" s="9">
        <v>2</v>
      </c>
      <c r="F8" s="9"/>
      <c r="G8" s="9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>
        <v>2</v>
      </c>
      <c r="G15" s="18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>
        <v>1</v>
      </c>
      <c r="G18" s="12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>
        <v>2</v>
      </c>
      <c r="F19" s="9"/>
      <c r="G19" s="9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>
        <v>2</v>
      </c>
      <c r="E20" s="12">
        <v>2</v>
      </c>
      <c r="F20" s="12"/>
      <c r="G20" s="12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1</v>
      </c>
      <c r="C21" s="9"/>
      <c r="D21" s="9"/>
      <c r="E21" s="9"/>
      <c r="F21" s="9"/>
      <c r="G21" s="9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 display="https://archive.org/details/2ndWeekendNewscastJuly292012 (2"/>
  </hyperlinks>
  <pageMargins left="0.7" right="0.7" top="0.75" bottom="0.75" header="0.3" footer="0.3"/>
  <pageSetup orientation="portrait" horizontalDpi="4294967292" verticalDpi="4294967292" r:id="rId2"/>
</worksheet>
</file>

<file path=xl/worksheets/sheet250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G20" sqref="G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486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1.8749999999999999E-2</v>
      </c>
      <c r="E4" s="4">
        <v>3.3333333333333333E-2</v>
      </c>
      <c r="F4" s="4">
        <v>4.3055555555555562E-2</v>
      </c>
      <c r="G4" s="4">
        <v>5.2083333333333336E-2</v>
      </c>
      <c r="H4" s="4">
        <v>5.9722222222222225E-2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221</v>
      </c>
      <c r="C5" t="s">
        <v>56</v>
      </c>
      <c r="D5" t="s">
        <v>487</v>
      </c>
      <c r="E5" t="s">
        <v>488</v>
      </c>
      <c r="F5" t="s">
        <v>489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/>
      <c r="E17" s="9">
        <v>2</v>
      </c>
      <c r="F17" s="9"/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>
        <v>1</v>
      </c>
      <c r="F20" s="12">
        <v>1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>
        <v>2</v>
      </c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5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486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1.8749999999999999E-2</v>
      </c>
      <c r="E4" s="34">
        <v>3.3333333333333333E-2</v>
      </c>
      <c r="F4" s="34">
        <v>4.3055555555555555E-2</v>
      </c>
      <c r="G4" s="34">
        <v>5.2083333333333329E-2</v>
      </c>
      <c r="H4" s="34">
        <v>5.9722222222222218E-2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221</v>
      </c>
      <c r="C5" s="29" t="s">
        <v>56</v>
      </c>
      <c r="D5" s="29" t="s">
        <v>487</v>
      </c>
      <c r="E5" s="29" t="s">
        <v>488</v>
      </c>
      <c r="F5" s="29" t="s">
        <v>489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88">
        <v>1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>
        <v>1</v>
      </c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>
        <v>1</v>
      </c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/>
      <c r="E17" s="88">
        <v>2</v>
      </c>
      <c r="F17" s="88"/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/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>
        <v>1</v>
      </c>
      <c r="F20" s="52">
        <v>1</v>
      </c>
      <c r="G20" s="52"/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>
        <v>1</v>
      </c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HYPERLINK("https://archive.org/details/SpaceCoastRadioNews09082013","https://archive.org/details/SpaceCoastRadioNews09082013")</f>
        <v>https://archive.org/details/SpaceCoastRadioNews09082013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1.8749999999999999E-2</v>
      </c>
      <c r="E4" s="63">
        <v>3.3333333333333333E-2</v>
      </c>
      <c r="F4" s="63">
        <v>4.3055555555555562E-2</v>
      </c>
      <c r="G4" s="63">
        <v>5.2083333333333336E-2</v>
      </c>
      <c r="H4" s="63">
        <v>5.9722222222222225E-2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221</v>
      </c>
      <c r="C5" s="58" t="s">
        <v>56</v>
      </c>
      <c r="D5" s="58" t="s">
        <v>487</v>
      </c>
      <c r="E5" s="58" t="s">
        <v>488</v>
      </c>
      <c r="F5" s="58" t="s">
        <v>489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0"/>
      <c r="F7" s="71">
        <v>2</v>
      </c>
      <c r="G7" s="71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6">
        <v>2</v>
      </c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8">
        <v>2</v>
      </c>
      <c r="D17" s="67"/>
      <c r="E17" s="68">
        <v>2</v>
      </c>
      <c r="F17" s="67"/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7"/>
      <c r="F19" s="67"/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1">
        <v>2</v>
      </c>
      <c r="F20" s="71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8">
        <v>2</v>
      </c>
      <c r="E21" s="68">
        <v>2</v>
      </c>
      <c r="F21" s="68">
        <v>2</v>
      </c>
      <c r="G21" s="68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082013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J17" sqref="J17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490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3.0555555555555555E-2</v>
      </c>
      <c r="E4" s="4">
        <v>4.6527777777777779E-2</v>
      </c>
      <c r="F4" s="4">
        <v>5.9722222222222225E-2</v>
      </c>
      <c r="G4" s="4">
        <v>6.458333333333334E-2</v>
      </c>
      <c r="H4" s="4">
        <v>7.6388888888888895E-2</v>
      </c>
      <c r="I4" s="4">
        <v>8.3333333333333329E-2</v>
      </c>
      <c r="J4" s="4">
        <v>8.6805555555555566E-2</v>
      </c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221</v>
      </c>
      <c r="C5" t="s">
        <v>491</v>
      </c>
      <c r="D5" t="s">
        <v>85</v>
      </c>
      <c r="E5" t="s">
        <v>492</v>
      </c>
      <c r="F5" t="s">
        <v>93</v>
      </c>
      <c r="G5" t="s">
        <v>493</v>
      </c>
      <c r="H5" t="s">
        <v>481</v>
      </c>
      <c r="I5" t="s">
        <v>94</v>
      </c>
      <c r="J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>
        <v>2</v>
      </c>
      <c r="J7" s="12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/>
      <c r="F8" s="9"/>
      <c r="G8" s="9"/>
      <c r="H8" s="9"/>
      <c r="I8" s="9"/>
      <c r="J8" s="9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>
        <v>2</v>
      </c>
      <c r="F10" s="9"/>
      <c r="G10" s="9"/>
      <c r="H10" s="9"/>
      <c r="I10" s="9"/>
      <c r="J10" s="9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>
        <v>2</v>
      </c>
      <c r="J15" s="18">
        <v>2</v>
      </c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12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1</v>
      </c>
      <c r="F19" s="9"/>
      <c r="G19" s="9"/>
      <c r="H19" s="9"/>
      <c r="I19" s="9"/>
      <c r="J19" s="9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>
        <v>1</v>
      </c>
      <c r="H20" s="12"/>
      <c r="I20" s="12"/>
      <c r="J20" s="12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/>
      <c r="G21" s="9"/>
      <c r="H21" s="9"/>
      <c r="I21" s="9"/>
      <c r="J21" s="9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>
        <v>2</v>
      </c>
      <c r="F22" s="12"/>
      <c r="G22" s="12">
        <v>2</v>
      </c>
      <c r="H22" s="12">
        <v>2</v>
      </c>
      <c r="I22" s="12">
        <v>2</v>
      </c>
      <c r="J22" s="12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54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490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3.0555555555555555E-2</v>
      </c>
      <c r="E4" s="34">
        <v>4.6527777777777779E-2</v>
      </c>
      <c r="F4" s="34">
        <v>5.9722222222222218E-2</v>
      </c>
      <c r="G4" s="34">
        <v>6.4583333333333326E-2</v>
      </c>
      <c r="H4" s="34">
        <v>7.6388888888888895E-2</v>
      </c>
      <c r="I4" s="34">
        <v>8.3333333333333329E-2</v>
      </c>
      <c r="J4" s="34">
        <v>8.6805555555555552E-2</v>
      </c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221</v>
      </c>
      <c r="C5" s="29" t="s">
        <v>491</v>
      </c>
      <c r="D5" s="29" t="s">
        <v>85</v>
      </c>
      <c r="E5" s="29" t="s">
        <v>492</v>
      </c>
      <c r="F5" s="29" t="s">
        <v>93</v>
      </c>
      <c r="G5" s="29" t="s">
        <v>493</v>
      </c>
      <c r="H5" s="29" t="s">
        <v>481</v>
      </c>
      <c r="I5" s="29" t="s">
        <v>94</v>
      </c>
      <c r="J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/>
      <c r="F6" s="88"/>
      <c r="G6" s="88">
        <v>1</v>
      </c>
      <c r="H6" s="88"/>
      <c r="I6" s="88"/>
      <c r="J6" s="88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52"/>
      <c r="J7" s="52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88"/>
      <c r="F8" s="88"/>
      <c r="G8" s="88"/>
      <c r="H8" s="88"/>
      <c r="I8" s="88"/>
      <c r="J8" s="88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>
        <v>1</v>
      </c>
      <c r="F10" s="88"/>
      <c r="G10" s="88"/>
      <c r="H10" s="88"/>
      <c r="I10" s="88"/>
      <c r="J10" s="88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>
        <v>2</v>
      </c>
      <c r="J15" s="54">
        <v>2</v>
      </c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1</v>
      </c>
      <c r="F17" s="88">
        <v>2</v>
      </c>
      <c r="G17" s="88">
        <v>2</v>
      </c>
      <c r="H17" s="88">
        <v>2</v>
      </c>
      <c r="I17" s="88">
        <v>2</v>
      </c>
      <c r="J17" s="88">
        <v>2</v>
      </c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1</v>
      </c>
      <c r="E19" s="88"/>
      <c r="F19" s="88">
        <v>1</v>
      </c>
      <c r="G19" s="88"/>
      <c r="H19" s="88">
        <v>1</v>
      </c>
      <c r="I19" s="88"/>
      <c r="J19" s="88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/>
      <c r="E20" s="52">
        <v>1</v>
      </c>
      <c r="F20" s="52"/>
      <c r="G20" s="52">
        <v>1</v>
      </c>
      <c r="H20" s="52"/>
      <c r="I20" s="52">
        <v>1</v>
      </c>
      <c r="J20" s="52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>
        <v>2</v>
      </c>
      <c r="F21" s="88"/>
      <c r="G21" s="88"/>
      <c r="H21" s="88"/>
      <c r="I21" s="88">
        <v>2</v>
      </c>
      <c r="J21" s="88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HYPERLINK("https://archive.org/details/SpaceCoastRadioNEWS07162013","https://archive.org/details/SpaceCoastRadioNEWS07162013")</f>
        <v>https://archive.org/details/SpaceCoastRadioNEWS07162013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3.0555555555555555E-2</v>
      </c>
      <c r="E4" s="63">
        <v>4.6527777777777779E-2</v>
      </c>
      <c r="F4" s="63">
        <v>5.9722222222222225E-2</v>
      </c>
      <c r="G4" s="63">
        <v>6.458333333333334E-2</v>
      </c>
      <c r="H4" s="63">
        <v>7.6388888888888895E-2</v>
      </c>
      <c r="I4" s="63">
        <v>8.3333333333333329E-2</v>
      </c>
      <c r="J4" s="63">
        <v>8.6805555555555566E-2</v>
      </c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221</v>
      </c>
      <c r="C5" s="58" t="s">
        <v>491</v>
      </c>
      <c r="D5" s="58" t="s">
        <v>85</v>
      </c>
      <c r="E5" s="58" t="s">
        <v>492</v>
      </c>
      <c r="F5" s="58" t="s">
        <v>93</v>
      </c>
      <c r="G5" s="58" t="s">
        <v>493</v>
      </c>
      <c r="H5" s="58" t="s">
        <v>481</v>
      </c>
      <c r="I5" s="58" t="s">
        <v>94</v>
      </c>
      <c r="J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7"/>
      <c r="F6" s="67"/>
      <c r="G6" s="68">
        <v>2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1">
        <v>2</v>
      </c>
      <c r="G7" s="70"/>
      <c r="H7" s="71">
        <v>2</v>
      </c>
      <c r="I7" s="71">
        <v>2</v>
      </c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8">
        <v>2</v>
      </c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6">
        <v>2</v>
      </c>
      <c r="J15" s="76">
        <v>2</v>
      </c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1</v>
      </c>
      <c r="F18" s="71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67"/>
      <c r="H19" s="68">
        <v>2</v>
      </c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1">
        <v>2</v>
      </c>
      <c r="G20" s="71">
        <v>2</v>
      </c>
      <c r="H20" s="71">
        <v>2</v>
      </c>
      <c r="I20" s="71">
        <v>2</v>
      </c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1"/>
      <c r="I22" s="70"/>
      <c r="J22" s="70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7162013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F21" sqref="F21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494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2.361111111111111E-2</v>
      </c>
      <c r="E4" s="4">
        <v>4.3055555555555562E-2</v>
      </c>
      <c r="F4" s="4">
        <v>5.9027777777777783E-2</v>
      </c>
      <c r="G4" s="4">
        <v>7.2916666666666671E-2</v>
      </c>
      <c r="H4" s="4">
        <v>8.5416666666666655E-2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221</v>
      </c>
      <c r="C5" t="s">
        <v>56</v>
      </c>
      <c r="D5" t="s">
        <v>495</v>
      </c>
      <c r="E5" t="s">
        <v>496</v>
      </c>
      <c r="F5" t="s">
        <v>497</v>
      </c>
      <c r="G5" t="s">
        <v>94</v>
      </c>
      <c r="H5" t="s">
        <v>54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>
        <v>2</v>
      </c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>
        <v>1</v>
      </c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2</v>
      </c>
      <c r="F18" s="12">
        <v>2</v>
      </c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>
        <v>2</v>
      </c>
      <c r="F21" s="9"/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57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494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2.3611111111111114E-2</v>
      </c>
      <c r="E4" s="34">
        <v>4.3055555555555555E-2</v>
      </c>
      <c r="F4" s="34">
        <v>5.9027777777777776E-2</v>
      </c>
      <c r="G4" s="34">
        <v>7.2916666666666657E-2</v>
      </c>
      <c r="H4" s="34">
        <v>8.5416666666666669E-2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221</v>
      </c>
      <c r="C5" s="29" t="s">
        <v>56</v>
      </c>
      <c r="D5" s="29" t="s">
        <v>495</v>
      </c>
      <c r="E5" s="29" t="s">
        <v>496</v>
      </c>
      <c r="F5" s="29" t="s">
        <v>497</v>
      </c>
      <c r="G5" s="29" t="s">
        <v>94</v>
      </c>
      <c r="H5" s="29" t="s">
        <v>54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1</v>
      </c>
      <c r="E6" s="88">
        <v>1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1</v>
      </c>
      <c r="E8" s="88">
        <v>1</v>
      </c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/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1</v>
      </c>
      <c r="E19" s="88">
        <v>1</v>
      </c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1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HYPERLINK("https://archive.org/details/SpaceCoastRadioNews09052013","https://archive.org/details/SpaceCoastRadioNews09052013")</f>
        <v>https://archive.org/details/SpaceCoastRadioNews09052013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2.361111111111111E-2</v>
      </c>
      <c r="E4" s="63">
        <v>4.3055555555555562E-2</v>
      </c>
      <c r="F4" s="63">
        <v>5.9027777777777783E-2</v>
      </c>
      <c r="G4" s="63">
        <v>7.2916666666666671E-2</v>
      </c>
      <c r="H4" s="63">
        <v>8.5416666666666655E-2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221</v>
      </c>
      <c r="C5" s="58" t="s">
        <v>56</v>
      </c>
      <c r="D5" s="58" t="s">
        <v>495</v>
      </c>
      <c r="E5" s="58" t="s">
        <v>496</v>
      </c>
      <c r="F5" s="58" t="s">
        <v>497</v>
      </c>
      <c r="G5" s="58" t="s">
        <v>94</v>
      </c>
      <c r="H5" s="58" t="s">
        <v>54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1">
        <v>2</v>
      </c>
      <c r="G7" s="71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6">
        <v>2</v>
      </c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2</v>
      </c>
      <c r="F18" s="71">
        <v>2</v>
      </c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/>
      <c r="D20" s="70"/>
      <c r="E20" s="70"/>
      <c r="F20" s="71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/>
      <c r="F21" s="68">
        <v>2</v>
      </c>
      <c r="G21" s="68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9052013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F20" sqref="F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498</v>
      </c>
    </row>
    <row r="4" spans="1:27" s="3" customFormat="1">
      <c r="A4" s="144" t="s">
        <v>3</v>
      </c>
      <c r="B4" s="145">
        <v>0</v>
      </c>
      <c r="C4" s="145">
        <v>2.7777777777777779E-3</v>
      </c>
      <c r="D4" s="145">
        <v>1.8055555555555557E-2</v>
      </c>
      <c r="E4" s="145">
        <v>3.3333333333333333E-2</v>
      </c>
      <c r="F4" s="145">
        <v>4.9305555555555554E-2</v>
      </c>
      <c r="G4" s="145">
        <v>5.4166666666666669E-2</v>
      </c>
      <c r="H4" s="145">
        <v>6.5277777777777782E-2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A5" s="17"/>
      <c r="B5" s="17" t="s">
        <v>4</v>
      </c>
      <c r="C5" s="17" t="s">
        <v>379</v>
      </c>
      <c r="D5" s="17" t="s">
        <v>15</v>
      </c>
      <c r="E5" s="17" t="s">
        <v>368</v>
      </c>
      <c r="F5" s="17" t="s">
        <v>489</v>
      </c>
      <c r="G5" s="17" t="s">
        <v>94</v>
      </c>
      <c r="H5" s="17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/>
      <c r="E6" s="9">
        <v>1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>
        <v>2</v>
      </c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>
        <v>2</v>
      </c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1</v>
      </c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1</v>
      </c>
      <c r="E20" s="12"/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1</v>
      </c>
      <c r="D21" s="9"/>
      <c r="E21" s="9"/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2" width="9.1015625" style="30" customWidth="1"/>
    <col min="3" max="3" width="15.3125" style="30" customWidth="1"/>
    <col min="4" max="4" width="9.1015625" style="30" customWidth="1"/>
    <col min="5" max="5" width="17.41796875" style="30" customWidth="1"/>
    <col min="6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143</v>
      </c>
    </row>
    <row r="4" spans="1:27" s="33" customFormat="1">
      <c r="A4" s="33" t="s">
        <v>3</v>
      </c>
      <c r="B4" s="34">
        <v>0</v>
      </c>
      <c r="C4" s="34">
        <v>1.8055555555555554E-2</v>
      </c>
      <c r="D4" s="34">
        <v>3.6111111111111108E-2</v>
      </c>
      <c r="E4" s="34">
        <v>6.041666666666666E-2</v>
      </c>
      <c r="F4" s="34">
        <v>8.8194444444444436E-2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139</v>
      </c>
      <c r="C5" s="29" t="s">
        <v>140</v>
      </c>
      <c r="D5" s="29" t="s">
        <v>141</v>
      </c>
      <c r="E5" s="29" t="s">
        <v>142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2</v>
      </c>
      <c r="C6" s="88">
        <v>2</v>
      </c>
      <c r="D6" s="88">
        <v>2</v>
      </c>
      <c r="E6" s="88">
        <v>2</v>
      </c>
      <c r="F6" s="88"/>
      <c r="G6" s="88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88">
        <v>2</v>
      </c>
      <c r="F8" s="88"/>
      <c r="G8" s="88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/>
      <c r="G15" s="54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2</v>
      </c>
      <c r="G18" s="52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2</v>
      </c>
      <c r="D19" s="88">
        <v>2</v>
      </c>
      <c r="E19" s="88">
        <v>2</v>
      </c>
      <c r="F19" s="88"/>
      <c r="G19" s="88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1</v>
      </c>
      <c r="C20" s="52">
        <v>2</v>
      </c>
      <c r="D20" s="52">
        <v>2</v>
      </c>
      <c r="E20" s="52">
        <v>2</v>
      </c>
      <c r="F20" s="52"/>
      <c r="G20" s="52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1</v>
      </c>
      <c r="C21" s="88"/>
      <c r="D21" s="88"/>
      <c r="E21" s="88"/>
      <c r="F21" s="88"/>
      <c r="G21" s="88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498</v>
      </c>
    </row>
    <row r="4" spans="1:27" s="33" customFormat="1">
      <c r="A4" s="146" t="s">
        <v>3</v>
      </c>
      <c r="B4" s="147">
        <v>0</v>
      </c>
      <c r="C4" s="147">
        <v>2.7777777777777775E-3</v>
      </c>
      <c r="D4" s="147">
        <v>1.8055555555555554E-2</v>
      </c>
      <c r="E4" s="147">
        <v>3.3333333333333333E-2</v>
      </c>
      <c r="F4" s="147">
        <v>4.9305555555555554E-2</v>
      </c>
      <c r="G4" s="147">
        <v>5.4166666666666669E-2</v>
      </c>
      <c r="H4" s="147">
        <v>6.5277777777777782E-2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A5" s="53"/>
      <c r="B5" s="53" t="s">
        <v>4</v>
      </c>
      <c r="C5" s="53" t="s">
        <v>379</v>
      </c>
      <c r="D5" s="53" t="s">
        <v>15</v>
      </c>
      <c r="E5" s="53" t="s">
        <v>368</v>
      </c>
      <c r="F5" s="53" t="s">
        <v>489</v>
      </c>
      <c r="G5" s="53" t="s">
        <v>94</v>
      </c>
      <c r="H5" s="53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>
        <v>1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>
        <v>1</v>
      </c>
      <c r="D7" s="52"/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/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1</v>
      </c>
      <c r="D17" s="88">
        <v>2</v>
      </c>
      <c r="E17" s="88">
        <v>2</v>
      </c>
      <c r="F17" s="88"/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1</v>
      </c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1</v>
      </c>
      <c r="E19" s="88"/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/>
      <c r="E20" s="52"/>
      <c r="F20" s="52">
        <v>1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/>
      <c r="E21" s="88"/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HYPERLINK("https://archive.org/details/SpaceCoastRadioNews09122013","https://archive.org/details/SpaceCoastRadioNews09122013")</f>
        <v>https://archive.org/details/SpaceCoastRadioNews09122013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1.8055555555555557E-2</v>
      </c>
      <c r="E4" s="63">
        <v>3.3333333333333333E-2</v>
      </c>
      <c r="F4" s="63">
        <v>4.9305555555555554E-2</v>
      </c>
      <c r="G4" s="63">
        <v>5.4166666666666669E-2</v>
      </c>
      <c r="H4" s="63">
        <v>6.5277777777777782E-2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379</v>
      </c>
      <c r="D5" s="58" t="s">
        <v>15</v>
      </c>
      <c r="E5" s="58" t="s">
        <v>368</v>
      </c>
      <c r="F5" s="58" t="s">
        <v>489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/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1">
        <v>2</v>
      </c>
      <c r="E7" s="70"/>
      <c r="F7" s="71">
        <v>2</v>
      </c>
      <c r="G7" s="71">
        <v>1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1">
        <v>2</v>
      </c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6">
        <v>2</v>
      </c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7"/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1</v>
      </c>
      <c r="D18" s="70"/>
      <c r="E18" s="71">
        <v>1</v>
      </c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/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1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9122013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A24" sqref="A24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499</v>
      </c>
    </row>
    <row r="4" spans="1:27" s="3" customFormat="1">
      <c r="A4" s="3" t="s">
        <v>3</v>
      </c>
      <c r="B4" s="4">
        <v>0</v>
      </c>
      <c r="C4" s="4">
        <v>4.1666666666666666E-3</v>
      </c>
      <c r="D4" s="4">
        <v>3.888888888888889E-2</v>
      </c>
      <c r="E4" s="4">
        <v>5.1388888888888894E-2</v>
      </c>
      <c r="F4" s="4">
        <v>6.5972222222222224E-2</v>
      </c>
      <c r="G4" s="4">
        <v>8.1250000000000003E-2</v>
      </c>
      <c r="H4" s="4">
        <v>8.5416666666666655E-2</v>
      </c>
      <c r="I4" s="4">
        <v>9.5833333333333326E-2</v>
      </c>
      <c r="J4" s="4">
        <v>0.10069444444444443</v>
      </c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56</v>
      </c>
      <c r="D5" t="s">
        <v>500</v>
      </c>
      <c r="E5" t="s">
        <v>501</v>
      </c>
      <c r="F5" t="s">
        <v>502</v>
      </c>
      <c r="G5" t="s">
        <v>503</v>
      </c>
      <c r="H5" t="s">
        <v>481</v>
      </c>
      <c r="I5" t="s">
        <v>504</v>
      </c>
      <c r="J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1</v>
      </c>
      <c r="E6" s="9">
        <v>2</v>
      </c>
      <c r="F6" s="9"/>
      <c r="G6" s="9"/>
      <c r="H6" s="9">
        <v>1</v>
      </c>
      <c r="I6" s="9"/>
      <c r="J6" s="9"/>
      <c r="K6" s="9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/>
      <c r="E7" s="12"/>
      <c r="F7" s="12">
        <v>2</v>
      </c>
      <c r="G7" s="12">
        <v>2</v>
      </c>
      <c r="H7" s="12"/>
      <c r="I7" s="12">
        <v>2</v>
      </c>
      <c r="J7" s="12"/>
      <c r="K7" s="12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>
        <v>1</v>
      </c>
      <c r="D9" s="12"/>
      <c r="E9" s="12"/>
      <c r="F9" s="12"/>
      <c r="G9" s="12"/>
      <c r="H9" s="12"/>
      <c r="I9" s="12"/>
      <c r="J9" s="12"/>
      <c r="K9" s="12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1</v>
      </c>
      <c r="D14" s="12"/>
      <c r="E14" s="12">
        <v>1</v>
      </c>
      <c r="F14" s="12"/>
      <c r="G14" s="12"/>
      <c r="H14" s="12"/>
      <c r="I14" s="12"/>
      <c r="J14" s="12"/>
      <c r="K14" s="12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>
        <v>2</v>
      </c>
      <c r="J15" s="18">
        <v>2</v>
      </c>
      <c r="K15" s="18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/>
      <c r="E17" s="9"/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2</v>
      </c>
      <c r="E18" s="12"/>
      <c r="F18" s="12"/>
      <c r="G18" s="12"/>
      <c r="H18" s="12"/>
      <c r="I18" s="12"/>
      <c r="J18" s="12"/>
      <c r="K18" s="12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1</v>
      </c>
      <c r="E19" s="9">
        <v>2</v>
      </c>
      <c r="F19" s="9">
        <v>2</v>
      </c>
      <c r="G19" s="9"/>
      <c r="H19" s="9"/>
      <c r="I19" s="9"/>
      <c r="J19" s="9"/>
      <c r="K19" s="9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>
        <v>1</v>
      </c>
      <c r="I20" s="12"/>
      <c r="J20" s="12"/>
      <c r="K20" s="12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/>
      <c r="F21" s="9"/>
      <c r="G21" s="9"/>
      <c r="H21" s="9">
        <v>2</v>
      </c>
      <c r="I21" s="9">
        <v>2</v>
      </c>
      <c r="J21" s="9"/>
      <c r="K21" s="9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63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499</v>
      </c>
    </row>
    <row r="4" spans="1:27" s="33" customFormat="1">
      <c r="A4" s="33" t="s">
        <v>3</v>
      </c>
      <c r="B4" s="34">
        <v>0</v>
      </c>
      <c r="C4" s="34">
        <v>4.1666666666666666E-3</v>
      </c>
      <c r="D4" s="34">
        <v>3.888888888888889E-2</v>
      </c>
      <c r="E4" s="34">
        <v>5.1388888888888887E-2</v>
      </c>
      <c r="F4" s="34">
        <v>6.5972222222222224E-2</v>
      </c>
      <c r="G4" s="34">
        <v>8.1249999999999989E-2</v>
      </c>
      <c r="H4" s="34">
        <v>8.5416666666666669E-2</v>
      </c>
      <c r="I4" s="34">
        <v>9.5833333333333326E-2</v>
      </c>
      <c r="J4" s="34">
        <v>0.10069444444444445</v>
      </c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56</v>
      </c>
      <c r="D5" s="29" t="s">
        <v>500</v>
      </c>
      <c r="E5" s="29" t="s">
        <v>501</v>
      </c>
      <c r="F5" s="29" t="s">
        <v>502</v>
      </c>
      <c r="G5" s="29" t="s">
        <v>503</v>
      </c>
      <c r="H5" s="29" t="s">
        <v>481</v>
      </c>
      <c r="I5" s="29" t="s">
        <v>504</v>
      </c>
      <c r="J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1</v>
      </c>
      <c r="E6" s="88"/>
      <c r="F6" s="88"/>
      <c r="G6" s="88"/>
      <c r="H6" s="88">
        <v>1</v>
      </c>
      <c r="I6" s="88"/>
      <c r="J6" s="88"/>
      <c r="K6" s="88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1</v>
      </c>
      <c r="F7" s="52">
        <v>1</v>
      </c>
      <c r="G7" s="52"/>
      <c r="H7" s="52"/>
      <c r="I7" s="52"/>
      <c r="J7" s="52"/>
      <c r="K7" s="52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/>
      <c r="F8" s="88"/>
      <c r="G8" s="88"/>
      <c r="H8" s="88"/>
      <c r="I8" s="88"/>
      <c r="J8" s="88"/>
      <c r="K8" s="88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K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>
        <v>2</v>
      </c>
      <c r="J15" s="54">
        <v>2</v>
      </c>
      <c r="K15" s="54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1</v>
      </c>
      <c r="E17" s="88"/>
      <c r="F17" s="88">
        <v>2</v>
      </c>
      <c r="G17" s="88">
        <v>2</v>
      </c>
      <c r="H17" s="88">
        <v>2</v>
      </c>
      <c r="I17" s="88">
        <v>2</v>
      </c>
      <c r="J17" s="88">
        <v>2</v>
      </c>
      <c r="K17" s="88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2</v>
      </c>
      <c r="F19" s="88"/>
      <c r="G19" s="88"/>
      <c r="H19" s="88">
        <v>1</v>
      </c>
      <c r="I19" s="88"/>
      <c r="J19" s="88"/>
      <c r="K19" s="88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2</v>
      </c>
      <c r="F20" s="52">
        <v>1</v>
      </c>
      <c r="G20" s="52">
        <v>1</v>
      </c>
      <c r="H20" s="52">
        <v>1</v>
      </c>
      <c r="I20" s="52">
        <v>1</v>
      </c>
      <c r="J20" s="52"/>
      <c r="K20" s="52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88">
        <v>2</v>
      </c>
      <c r="J21" s="88"/>
      <c r="K21" s="88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HYPERLINK("https://archive.org/details/SpaceCoastRadioNEWS07252013","https://archive.org/details/SpaceCoastRadioNEWS07252013")</f>
        <v>https://archive.org/details/SpaceCoastRadioNEWS07252013</v>
      </c>
    </row>
    <row r="4" spans="1:26" ht="14.4">
      <c r="A4" s="62" t="s">
        <v>3</v>
      </c>
      <c r="B4" s="63">
        <v>0</v>
      </c>
      <c r="C4" s="63">
        <v>4.1666666666666666E-3</v>
      </c>
      <c r="D4" s="63">
        <v>3.888888888888889E-2</v>
      </c>
      <c r="E4" s="63">
        <v>5.1388888888888894E-2</v>
      </c>
      <c r="F4" s="63">
        <v>6.5972222222222224E-2</v>
      </c>
      <c r="G4" s="63">
        <v>8.1250000000000003E-2</v>
      </c>
      <c r="H4" s="63">
        <v>8.5416666666666655E-2</v>
      </c>
      <c r="I4" s="63">
        <v>9.5833333333333326E-2</v>
      </c>
      <c r="J4" s="63">
        <v>0.10069444444444443</v>
      </c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56</v>
      </c>
      <c r="D5" s="58" t="s">
        <v>500</v>
      </c>
      <c r="E5" s="58" t="s">
        <v>501</v>
      </c>
      <c r="F5" s="58" t="s">
        <v>502</v>
      </c>
      <c r="G5" s="58" t="s">
        <v>503</v>
      </c>
      <c r="H5" s="58" t="s">
        <v>481</v>
      </c>
      <c r="I5" s="58" t="s">
        <v>504</v>
      </c>
      <c r="J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1">
        <v>2</v>
      </c>
      <c r="F7" s="71">
        <v>2</v>
      </c>
      <c r="G7" s="71">
        <v>2</v>
      </c>
      <c r="H7" s="71">
        <v>2</v>
      </c>
      <c r="I7" s="71">
        <v>2</v>
      </c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1">
        <v>2</v>
      </c>
      <c r="E14" s="70"/>
      <c r="F14" s="70"/>
      <c r="G14" s="70"/>
      <c r="H14" s="70"/>
      <c r="I14" s="70"/>
      <c r="J14" s="70"/>
      <c r="K14" s="70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6">
        <v>2</v>
      </c>
      <c r="J15" s="76">
        <v>2</v>
      </c>
      <c r="K15" s="75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7"/>
      <c r="F17" s="68">
        <v>2</v>
      </c>
      <c r="G17" s="68">
        <v>2</v>
      </c>
      <c r="H17" s="68">
        <v>2</v>
      </c>
      <c r="I17" s="68">
        <v>2</v>
      </c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1">
        <v>1</v>
      </c>
      <c r="G18" s="70"/>
      <c r="H18" s="70"/>
      <c r="I18" s="70"/>
      <c r="J18" s="70"/>
      <c r="K18" s="70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7"/>
      <c r="E19" s="68">
        <v>2</v>
      </c>
      <c r="F19" s="68">
        <v>2</v>
      </c>
      <c r="G19" s="67"/>
      <c r="H19" s="68">
        <v>2</v>
      </c>
      <c r="I19" s="67"/>
      <c r="J19" s="67"/>
      <c r="K19" s="67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/>
      <c r="D20" s="71">
        <v>2</v>
      </c>
      <c r="E20" s="70"/>
      <c r="F20" s="71">
        <v>2</v>
      </c>
      <c r="G20" s="71">
        <v>2</v>
      </c>
      <c r="H20" s="71">
        <v>2</v>
      </c>
      <c r="I20" s="71">
        <v>2</v>
      </c>
      <c r="J20" s="70"/>
      <c r="K20" s="70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7"/>
      <c r="K21" s="67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7252013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G20" sqref="G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505</v>
      </c>
    </row>
    <row r="4" spans="1:27" s="3" customFormat="1">
      <c r="A4" s="3" t="s">
        <v>3</v>
      </c>
      <c r="B4" s="4">
        <v>0</v>
      </c>
      <c r="C4" s="4">
        <v>2.0833333333333333E-3</v>
      </c>
      <c r="D4" s="4">
        <v>2.1527777777777781E-2</v>
      </c>
      <c r="E4" s="4">
        <v>3.6805555555555557E-2</v>
      </c>
      <c r="F4" s="4">
        <v>5.1388888888888894E-2</v>
      </c>
      <c r="G4" s="4">
        <v>6.0416666666666667E-2</v>
      </c>
      <c r="H4" s="4">
        <v>6.5277777777777782E-2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157</v>
      </c>
      <c r="D5" t="s">
        <v>506</v>
      </c>
      <c r="E5" t="s">
        <v>157</v>
      </c>
      <c r="F5" t="s">
        <v>481</v>
      </c>
      <c r="G5" t="s">
        <v>94</v>
      </c>
      <c r="H5" t="s">
        <v>54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1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>
        <v>1</v>
      </c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/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1</v>
      </c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>
        <v>1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1</v>
      </c>
      <c r="E21" s="9"/>
      <c r="F21" s="9"/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66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505</v>
      </c>
    </row>
    <row r="4" spans="1:27" s="33" customFormat="1">
      <c r="A4" s="33" t="s">
        <v>3</v>
      </c>
      <c r="B4" s="34">
        <v>0</v>
      </c>
      <c r="C4" s="34">
        <v>2.0833333333333333E-3</v>
      </c>
      <c r="D4" s="34">
        <v>2.1527777777777778E-2</v>
      </c>
      <c r="E4" s="34">
        <v>3.6805555555555557E-2</v>
      </c>
      <c r="F4" s="34">
        <v>5.1388888888888887E-2</v>
      </c>
      <c r="G4" s="34">
        <v>6.041666666666666E-2</v>
      </c>
      <c r="H4" s="34">
        <v>6.5277777777777782E-2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157</v>
      </c>
      <c r="D5" s="29" t="s">
        <v>506</v>
      </c>
      <c r="E5" s="29" t="s">
        <v>157</v>
      </c>
      <c r="F5" s="29" t="s">
        <v>481</v>
      </c>
      <c r="G5" s="29" t="s">
        <v>94</v>
      </c>
      <c r="H5" s="29" t="s">
        <v>54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>
        <v>2</v>
      </c>
      <c r="F6" s="88">
        <v>1</v>
      </c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>
        <v>2</v>
      </c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/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/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>
        <v>1</v>
      </c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/>
      <c r="F20" s="52">
        <v>1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HYPERLINK("https://archive.org/details/SpaceCoastRadioNEWS07272013","https://archive.org/details/SpaceCoastRadioNEWS07272013")</f>
        <v>https://archive.org/details/SpaceCoastRadioNEWS07272013</v>
      </c>
    </row>
    <row r="4" spans="1:26" ht="14.4">
      <c r="A4" s="62" t="s">
        <v>3</v>
      </c>
      <c r="B4" s="63">
        <v>0</v>
      </c>
      <c r="C4" s="63">
        <v>2.0833333333333333E-3</v>
      </c>
      <c r="D4" s="63">
        <v>2.1527777777777781E-2</v>
      </c>
      <c r="E4" s="63">
        <v>3.6805555555555557E-2</v>
      </c>
      <c r="F4" s="63">
        <v>5.1388888888888894E-2</v>
      </c>
      <c r="G4" s="63">
        <v>6.0416666666666667E-2</v>
      </c>
      <c r="H4" s="63">
        <v>6.5277777777777782E-2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157</v>
      </c>
      <c r="D5" s="58" t="s">
        <v>506</v>
      </c>
      <c r="E5" s="58" t="s">
        <v>157</v>
      </c>
      <c r="F5" s="58" t="s">
        <v>481</v>
      </c>
      <c r="G5" s="58" t="s">
        <v>94</v>
      </c>
      <c r="H5" s="58" t="s">
        <v>54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1">
        <v>2</v>
      </c>
      <c r="G7" s="71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1">
        <v>2</v>
      </c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6">
        <v>2</v>
      </c>
      <c r="G15" s="76">
        <v>2</v>
      </c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1">
        <v>1</v>
      </c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7"/>
      <c r="E19" s="68">
        <v>2</v>
      </c>
      <c r="F19" s="68">
        <v>2</v>
      </c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/>
      <c r="D20" s="71">
        <v>2</v>
      </c>
      <c r="E20" s="70"/>
      <c r="F20" s="71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8">
        <v>2</v>
      </c>
      <c r="E21" s="67"/>
      <c r="F21" s="68">
        <v>2</v>
      </c>
      <c r="G21" s="68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7272013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>
  <dimension ref="A1:AB34"/>
  <sheetViews>
    <sheetView zoomScaleNormal="100" zoomScalePageLayoutView="150" workbookViewId="0">
      <selection activeCell="D20" sqref="D20"/>
    </sheetView>
  </sheetViews>
  <sheetFormatPr defaultColWidth="8.83984375" defaultRowHeight="14.4"/>
  <cols>
    <col min="1" max="1" width="60" customWidth="1"/>
  </cols>
  <sheetData>
    <row r="1" spans="1:28">
      <c r="A1" t="s">
        <v>0</v>
      </c>
    </row>
    <row r="2" spans="1:28">
      <c r="A2" s="1" t="s">
        <v>476</v>
      </c>
    </row>
    <row r="3" spans="1:28">
      <c r="A3" s="2" t="s">
        <v>507</v>
      </c>
    </row>
    <row r="4" spans="1:28" s="3" customFormat="1">
      <c r="A4" s="3" t="s">
        <v>3</v>
      </c>
      <c r="B4" s="4">
        <v>0</v>
      </c>
      <c r="C4" s="4">
        <v>2.7777777777777779E-3</v>
      </c>
      <c r="D4" s="4">
        <v>2.4999999999999998E-2</v>
      </c>
      <c r="E4" s="4">
        <v>3.4027777777777775E-2</v>
      </c>
      <c r="F4" s="4">
        <v>5.347222222222222E-2</v>
      </c>
      <c r="G4" s="4">
        <v>6.25E-2</v>
      </c>
      <c r="H4" s="4">
        <v>6.9444444444444434E-2</v>
      </c>
      <c r="I4" s="4">
        <v>7.2222222222222229E-2</v>
      </c>
      <c r="J4" s="4"/>
      <c r="K4" s="4"/>
      <c r="L4" s="4"/>
      <c r="M4" s="4"/>
      <c r="N4" s="4"/>
      <c r="O4" s="4"/>
      <c r="P4" s="4"/>
      <c r="Q4" s="4"/>
      <c r="R4" s="4"/>
      <c r="S4" s="4"/>
      <c r="T4" s="6"/>
      <c r="U4" s="6"/>
      <c r="V4" s="6"/>
      <c r="W4" s="6"/>
      <c r="X4" s="6"/>
      <c r="Y4" s="6"/>
      <c r="Z4" s="6"/>
      <c r="AA4" s="6"/>
      <c r="AB4" s="6"/>
    </row>
    <row r="5" spans="1:28">
      <c r="B5" t="s">
        <v>327</v>
      </c>
      <c r="C5" t="s">
        <v>56</v>
      </c>
      <c r="D5" t="s">
        <v>183</v>
      </c>
      <c r="E5" t="s">
        <v>56</v>
      </c>
      <c r="F5" t="s">
        <v>489</v>
      </c>
      <c r="G5" t="s">
        <v>94</v>
      </c>
      <c r="H5" t="s">
        <v>19</v>
      </c>
      <c r="I5" t="s">
        <v>98</v>
      </c>
      <c r="T5" s="7"/>
      <c r="U5" s="7"/>
      <c r="V5" s="7"/>
      <c r="W5" s="7"/>
      <c r="X5" s="7"/>
      <c r="Y5" s="7"/>
      <c r="AA5" s="7"/>
      <c r="AB5" s="7"/>
    </row>
    <row r="6" spans="1:28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10"/>
      <c r="S6" s="8" t="s">
        <v>23</v>
      </c>
      <c r="T6" s="10"/>
      <c r="U6" s="10"/>
      <c r="V6" s="10"/>
      <c r="W6" s="10"/>
      <c r="X6" s="10"/>
      <c r="Y6" s="10"/>
      <c r="Z6" s="10"/>
      <c r="AA6" s="10"/>
      <c r="AB6" s="10"/>
    </row>
    <row r="7" spans="1:28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3"/>
      <c r="S7" s="11" t="s">
        <v>24</v>
      </c>
      <c r="T7" s="13"/>
      <c r="U7" s="13"/>
      <c r="V7" s="13"/>
      <c r="W7" s="13"/>
      <c r="X7" s="13"/>
      <c r="Y7" s="13"/>
      <c r="Z7" s="13"/>
      <c r="AA7" s="13"/>
      <c r="AB7" s="13"/>
    </row>
    <row r="8" spans="1:28" s="14" customFormat="1" ht="15.3">
      <c r="A8" s="8" t="s">
        <v>25</v>
      </c>
      <c r="B8" s="9"/>
      <c r="C8" s="9">
        <v>2</v>
      </c>
      <c r="D8" s="9"/>
      <c r="E8" s="9">
        <v>2</v>
      </c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10"/>
      <c r="S8" s="8" t="s">
        <v>25</v>
      </c>
      <c r="T8" s="10"/>
      <c r="U8" s="10"/>
      <c r="V8" s="10"/>
      <c r="W8" s="10"/>
      <c r="X8" s="10"/>
      <c r="Y8" s="10"/>
      <c r="Z8" s="10"/>
      <c r="AA8" s="10"/>
      <c r="AB8" s="10"/>
    </row>
    <row r="9" spans="1:28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3"/>
      <c r="S9" s="11" t="s">
        <v>26</v>
      </c>
      <c r="T9" s="13"/>
      <c r="U9" s="13"/>
      <c r="V9" s="13"/>
      <c r="W9" s="13"/>
      <c r="X9" s="13"/>
      <c r="Y9" s="13"/>
      <c r="Z9" s="13"/>
      <c r="AA9" s="13"/>
      <c r="AB9" s="13"/>
    </row>
    <row r="10" spans="1:28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10"/>
      <c r="S10" s="8" t="s">
        <v>99</v>
      </c>
      <c r="T10" s="10"/>
      <c r="U10" s="10"/>
      <c r="V10" s="10"/>
      <c r="W10" s="10"/>
      <c r="X10" s="10"/>
      <c r="Y10" s="10"/>
      <c r="Z10" s="10"/>
      <c r="AA10" s="10"/>
      <c r="AB10" s="10"/>
    </row>
    <row r="11" spans="1:28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3"/>
      <c r="S11" s="11" t="s">
        <v>100</v>
      </c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S12" s="15"/>
    </row>
    <row r="13" spans="1:28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9"/>
      <c r="S13" s="16" t="s">
        <v>101</v>
      </c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1"/>
      <c r="S14" s="28" t="s">
        <v>102</v>
      </c>
      <c r="T14" s="13"/>
      <c r="U14" s="13"/>
      <c r="V14" s="13"/>
      <c r="W14" s="13"/>
      <c r="X14" s="13"/>
      <c r="Y14" s="13"/>
      <c r="Z14" s="13"/>
      <c r="AA14" s="13"/>
      <c r="AB14" s="13"/>
    </row>
    <row r="15" spans="1:28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3"/>
      <c r="S15" s="27" t="s">
        <v>102</v>
      </c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5.3">
      <c r="A16" s="15"/>
      <c r="B16" s="17"/>
      <c r="C16" s="17"/>
      <c r="D16" s="17"/>
      <c r="E16" s="17"/>
      <c r="F16" s="17"/>
      <c r="G16" s="17"/>
      <c r="H16" s="17"/>
      <c r="I16" s="17"/>
      <c r="S16" s="15"/>
    </row>
    <row r="17" spans="1:28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10"/>
      <c r="S17" s="8" t="s">
        <v>103</v>
      </c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1"/>
      <c r="S18" s="28" t="s">
        <v>102</v>
      </c>
      <c r="T18" s="13"/>
      <c r="U18" s="13"/>
      <c r="V18" s="13"/>
      <c r="W18" s="13"/>
      <c r="X18" s="13"/>
      <c r="Y18" s="13"/>
      <c r="Z18" s="13"/>
      <c r="AA18" s="13"/>
      <c r="AB18" s="13"/>
    </row>
    <row r="19" spans="1:28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24"/>
      <c r="S19" s="95" t="s">
        <v>102</v>
      </c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3">
      <c r="A20" s="11" t="s">
        <v>35</v>
      </c>
      <c r="B20" s="12"/>
      <c r="C20" s="12"/>
      <c r="D20" s="12"/>
      <c r="E20" s="12"/>
      <c r="F20" s="12"/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1"/>
      <c r="S20" s="28" t="s">
        <v>102</v>
      </c>
      <c r="T20" s="13"/>
      <c r="U20" s="13"/>
      <c r="V20" s="13"/>
      <c r="W20" s="13"/>
      <c r="X20" s="13"/>
      <c r="Y20" s="13"/>
      <c r="Z20" s="13"/>
      <c r="AA20" s="13"/>
      <c r="AB20" s="13"/>
    </row>
    <row r="21" spans="1:28" s="14" customFormat="1" ht="15.3">
      <c r="A21" s="8" t="s">
        <v>36</v>
      </c>
      <c r="B21" s="9"/>
      <c r="C21" s="9"/>
      <c r="D21" s="9"/>
      <c r="E21" s="9"/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24"/>
      <c r="S21" s="95" t="s">
        <v>102</v>
      </c>
      <c r="T21" s="10"/>
      <c r="U21" s="10"/>
      <c r="V21" s="10"/>
      <c r="W21" s="10"/>
      <c r="X21" s="10"/>
      <c r="Y21" s="10"/>
      <c r="Z21" s="10"/>
      <c r="AA21" s="10"/>
      <c r="AB21" s="10"/>
    </row>
    <row r="22" spans="1:28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8" t="s">
        <v>102</v>
      </c>
      <c r="T22" s="13"/>
      <c r="U22" s="13"/>
      <c r="V22" s="13"/>
      <c r="W22" s="13"/>
      <c r="X22" s="13"/>
      <c r="Y22" s="13"/>
      <c r="Z22" s="13"/>
      <c r="AA22" s="13"/>
      <c r="AB22" s="13"/>
    </row>
    <row r="23" spans="1:28" ht="15.3">
      <c r="A23" s="15"/>
      <c r="S23" s="15"/>
    </row>
    <row r="24" spans="1:28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6" t="s">
        <v>104</v>
      </c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1" t="s">
        <v>105</v>
      </c>
      <c r="T25" s="13"/>
      <c r="U25" s="13"/>
      <c r="V25" s="13"/>
      <c r="W25" s="13"/>
      <c r="X25" s="13"/>
      <c r="Y25" s="13"/>
      <c r="Z25" s="13"/>
      <c r="AA25" s="13"/>
      <c r="AB25" s="13"/>
    </row>
    <row r="26" spans="1:28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6" t="s">
        <v>106</v>
      </c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1" t="s">
        <v>107</v>
      </c>
      <c r="T27" s="13"/>
      <c r="U27" s="13"/>
      <c r="V27" s="13"/>
      <c r="W27" s="13"/>
      <c r="X27" s="13"/>
      <c r="Y27" s="13"/>
      <c r="Z27" s="13"/>
      <c r="AA27" s="13"/>
      <c r="AB27" s="13"/>
    </row>
    <row r="28" spans="1:28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7" t="s">
        <v>102</v>
      </c>
      <c r="T28" s="19"/>
      <c r="U28" s="19"/>
      <c r="V28" s="19"/>
      <c r="W28" s="19"/>
      <c r="X28" s="19"/>
      <c r="Y28" s="19"/>
      <c r="Z28" s="19"/>
      <c r="AA28" s="19"/>
      <c r="AB28" s="19"/>
    </row>
    <row r="29" spans="1:28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8" t="s">
        <v>102</v>
      </c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3">
      <c r="A30" s="15"/>
      <c r="S30" s="15"/>
    </row>
    <row r="31" spans="1:28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8" t="s">
        <v>108</v>
      </c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8" t="s">
        <v>102</v>
      </c>
      <c r="T32" s="13"/>
      <c r="U32" s="13"/>
      <c r="V32" s="13"/>
      <c r="W32" s="13"/>
      <c r="X32" s="13"/>
      <c r="Y32" s="13"/>
      <c r="Z32" s="13"/>
      <c r="AA32" s="13"/>
      <c r="AB32" s="13"/>
    </row>
    <row r="33" spans="1:28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8" t="s">
        <v>109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1" t="s">
        <v>110</v>
      </c>
      <c r="T34" s="13"/>
      <c r="U34" s="13"/>
      <c r="V34" s="13"/>
      <c r="W34" s="13"/>
      <c r="X34" s="13"/>
      <c r="Y34" s="13"/>
      <c r="Z34" s="13"/>
      <c r="AA34" s="13"/>
      <c r="AB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69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8">
      <c r="A1" s="29" t="s">
        <v>37</v>
      </c>
    </row>
    <row r="2" spans="1:28">
      <c r="A2" s="31" t="s">
        <v>476</v>
      </c>
    </row>
    <row r="3" spans="1:28">
      <c r="A3" s="32" t="s">
        <v>507</v>
      </c>
    </row>
    <row r="4" spans="1:28" s="33" customFormat="1">
      <c r="A4" s="33" t="s">
        <v>3</v>
      </c>
      <c r="B4" s="34">
        <v>0</v>
      </c>
      <c r="C4" s="34">
        <v>2.7777777777777775E-3</v>
      </c>
      <c r="D4" s="34">
        <v>2.5000000000000001E-2</v>
      </c>
      <c r="E4" s="34">
        <v>3.4027777777777775E-2</v>
      </c>
      <c r="F4" s="34">
        <v>5.347222222222222E-2</v>
      </c>
      <c r="G4" s="34">
        <v>6.25E-2</v>
      </c>
      <c r="H4" s="34">
        <v>6.9444444444444448E-2</v>
      </c>
      <c r="I4" s="34">
        <v>7.2222222222222215E-2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6"/>
      <c r="U4" s="36"/>
      <c r="V4" s="36"/>
      <c r="W4" s="36"/>
      <c r="X4" s="36"/>
      <c r="Y4" s="36"/>
      <c r="Z4" s="36"/>
      <c r="AA4" s="36"/>
      <c r="AB4" s="36"/>
    </row>
    <row r="5" spans="1:28">
      <c r="B5" s="29" t="s">
        <v>327</v>
      </c>
      <c r="C5" s="29" t="s">
        <v>56</v>
      </c>
      <c r="D5" s="29" t="s">
        <v>183</v>
      </c>
      <c r="E5" s="29" t="s">
        <v>56</v>
      </c>
      <c r="F5" s="29" t="s">
        <v>489</v>
      </c>
      <c r="G5" s="29" t="s">
        <v>94</v>
      </c>
      <c r="H5" s="29" t="s">
        <v>19</v>
      </c>
      <c r="I5" s="29" t="s">
        <v>98</v>
      </c>
      <c r="T5" s="37"/>
      <c r="U5" s="37"/>
      <c r="V5" s="37"/>
      <c r="W5" s="37"/>
      <c r="X5" s="37"/>
      <c r="Y5" s="37"/>
      <c r="AA5" s="37"/>
      <c r="AB5" s="37"/>
    </row>
    <row r="6" spans="1:28" ht="15.3">
      <c r="A6" s="38" t="s">
        <v>23</v>
      </c>
      <c r="B6" s="88"/>
      <c r="C6" s="88">
        <v>2</v>
      </c>
      <c r="D6" s="88">
        <v>1</v>
      </c>
      <c r="E6" s="88">
        <v>2</v>
      </c>
      <c r="F6" s="88"/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9"/>
      <c r="S6" s="38" t="s">
        <v>23</v>
      </c>
      <c r="T6" s="39"/>
      <c r="U6" s="39"/>
      <c r="V6" s="39"/>
      <c r="W6" s="39"/>
      <c r="X6" s="39"/>
      <c r="Y6" s="39"/>
      <c r="Z6" s="39"/>
      <c r="AA6" s="39"/>
      <c r="AB6" s="39"/>
    </row>
    <row r="7" spans="1:28" ht="15.3">
      <c r="A7" s="40" t="s">
        <v>24</v>
      </c>
      <c r="B7" s="52"/>
      <c r="C7" s="52"/>
      <c r="D7" s="52"/>
      <c r="E7" s="52"/>
      <c r="F7" s="52"/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1"/>
      <c r="S7" s="40" t="s">
        <v>24</v>
      </c>
      <c r="T7" s="41"/>
      <c r="U7" s="41"/>
      <c r="V7" s="41"/>
      <c r="W7" s="41"/>
      <c r="X7" s="41"/>
      <c r="Y7" s="41"/>
      <c r="Z7" s="41"/>
      <c r="AA7" s="41"/>
      <c r="AB7" s="41"/>
    </row>
    <row r="8" spans="1:28" s="42" customFormat="1" ht="15.3">
      <c r="A8" s="38" t="s">
        <v>25</v>
      </c>
      <c r="B8" s="88"/>
      <c r="C8" s="88">
        <v>2</v>
      </c>
      <c r="D8" s="88"/>
      <c r="E8" s="88">
        <v>2</v>
      </c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9"/>
      <c r="S8" s="38" t="s">
        <v>25</v>
      </c>
      <c r="T8" s="39"/>
      <c r="U8" s="39"/>
      <c r="V8" s="39"/>
      <c r="W8" s="39"/>
      <c r="X8" s="39"/>
      <c r="Y8" s="39"/>
      <c r="Z8" s="39"/>
      <c r="AA8" s="39"/>
      <c r="AB8" s="39"/>
    </row>
    <row r="9" spans="1:28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1"/>
      <c r="S9" s="40" t="s">
        <v>26</v>
      </c>
      <c r="T9" s="41"/>
      <c r="U9" s="41"/>
      <c r="V9" s="41"/>
      <c r="W9" s="41"/>
      <c r="X9" s="41"/>
      <c r="Y9" s="41"/>
      <c r="Z9" s="41"/>
      <c r="AA9" s="41"/>
      <c r="AB9" s="41"/>
    </row>
    <row r="10" spans="1:28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9"/>
      <c r="S10" s="38" t="s">
        <v>99</v>
      </c>
      <c r="T10" s="39"/>
      <c r="U10" s="39"/>
      <c r="V10" s="39"/>
      <c r="W10" s="39"/>
      <c r="X10" s="39"/>
      <c r="Y10" s="39"/>
      <c r="Z10" s="39"/>
      <c r="AA10" s="39"/>
      <c r="AB10" s="39"/>
    </row>
    <row r="11" spans="1:28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1"/>
      <c r="S11" s="40" t="s">
        <v>100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S12" s="43"/>
    </row>
    <row r="13" spans="1:28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5"/>
      <c r="S13" s="44" t="s">
        <v>101</v>
      </c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47"/>
      <c r="S14" s="57" t="s">
        <v>102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28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49"/>
      <c r="S15" s="56" t="s">
        <v>102</v>
      </c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3">
      <c r="A16" s="43"/>
      <c r="B16" s="53"/>
      <c r="C16" s="53"/>
      <c r="D16" s="53"/>
      <c r="E16" s="53"/>
      <c r="F16" s="53"/>
      <c r="G16" s="53"/>
      <c r="H16" s="53"/>
      <c r="I16" s="53"/>
      <c r="S16" s="43"/>
    </row>
    <row r="17" spans="1:28" s="42" customFormat="1" ht="15.3">
      <c r="A17" s="38" t="s">
        <v>32</v>
      </c>
      <c r="B17" s="88">
        <v>2</v>
      </c>
      <c r="C17" s="88">
        <v>2</v>
      </c>
      <c r="D17" s="88"/>
      <c r="E17" s="88">
        <v>2</v>
      </c>
      <c r="F17" s="88"/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9"/>
      <c r="S17" s="38" t="s">
        <v>103</v>
      </c>
      <c r="T17" s="39"/>
      <c r="U17" s="39"/>
      <c r="V17" s="39"/>
      <c r="W17" s="39"/>
      <c r="X17" s="39"/>
      <c r="Y17" s="39"/>
      <c r="Z17" s="39"/>
      <c r="AA17" s="39"/>
      <c r="AB17" s="39"/>
    </row>
    <row r="18" spans="1:28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47"/>
      <c r="S18" s="57" t="s">
        <v>102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88"/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50"/>
      <c r="S19" s="97" t="s">
        <v>102</v>
      </c>
      <c r="T19" s="39"/>
      <c r="U19" s="39"/>
      <c r="V19" s="39"/>
      <c r="W19" s="39"/>
      <c r="X19" s="39"/>
      <c r="Y19" s="39"/>
      <c r="Z19" s="39"/>
      <c r="AA19" s="39"/>
      <c r="AB19" s="39"/>
    </row>
    <row r="20" spans="1:28" ht="15.3">
      <c r="A20" s="40" t="s">
        <v>35</v>
      </c>
      <c r="B20" s="52"/>
      <c r="C20" s="52"/>
      <c r="D20" s="52">
        <v>1</v>
      </c>
      <c r="E20" s="52"/>
      <c r="F20" s="52">
        <v>1</v>
      </c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47"/>
      <c r="S20" s="57" t="s">
        <v>102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50"/>
      <c r="S21" s="97" t="s">
        <v>102</v>
      </c>
      <c r="T21" s="39"/>
      <c r="U21" s="39"/>
      <c r="V21" s="39"/>
      <c r="W21" s="39"/>
      <c r="X21" s="39"/>
      <c r="Y21" s="39"/>
      <c r="Z21" s="39"/>
      <c r="AA21" s="39"/>
      <c r="AB21" s="39"/>
    </row>
    <row r="22" spans="1:28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57" t="s">
        <v>102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3">
      <c r="A23" s="43"/>
      <c r="S23" s="43"/>
    </row>
    <row r="24" spans="1:28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4" t="s">
        <v>104</v>
      </c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0" t="s">
        <v>105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4" t="s">
        <v>106</v>
      </c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 t="s">
        <v>107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56" t="s">
        <v>102</v>
      </c>
      <c r="T28" s="45"/>
      <c r="U28" s="45"/>
      <c r="V28" s="45"/>
      <c r="W28" s="45"/>
      <c r="X28" s="45"/>
      <c r="Y28" s="45"/>
      <c r="Z28" s="45"/>
      <c r="AA28" s="45"/>
      <c r="AB28" s="45"/>
    </row>
    <row r="29" spans="1:28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57" t="s">
        <v>102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3">
      <c r="A30" s="43"/>
      <c r="S30" s="43"/>
    </row>
    <row r="31" spans="1:28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8" t="s">
        <v>108</v>
      </c>
      <c r="T31" s="39"/>
      <c r="U31" s="39"/>
      <c r="V31" s="39"/>
      <c r="W31" s="39"/>
      <c r="X31" s="39"/>
      <c r="Y31" s="39"/>
      <c r="Z31" s="39"/>
      <c r="AA31" s="39"/>
      <c r="AB31" s="39"/>
    </row>
    <row r="32" spans="1:28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57" t="s">
        <v>102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8" t="s">
        <v>109</v>
      </c>
      <c r="T33" s="39"/>
      <c r="U33" s="39"/>
      <c r="V33" s="39"/>
      <c r="W33" s="39"/>
      <c r="X33" s="39"/>
      <c r="Y33" s="39"/>
      <c r="Z33" s="39"/>
      <c r="AA33" s="39"/>
      <c r="AB33" s="39"/>
    </row>
    <row r="34" spans="1:28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0" t="s">
        <v>110</v>
      </c>
      <c r="T34" s="41"/>
      <c r="U34" s="41"/>
      <c r="V34" s="41"/>
      <c r="W34" s="41"/>
      <c r="X34" s="41"/>
      <c r="Y34" s="41"/>
      <c r="Z34" s="41"/>
      <c r="AA34" s="41"/>
      <c r="AB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" width="7.734375" style="59" customWidth="1"/>
    <col min="3" max="3" width="13" style="59" customWidth="1"/>
    <col min="4" max="4" width="7.734375" style="59" customWidth="1"/>
    <col min="5" max="5" width="14.734375" style="59" customWidth="1"/>
    <col min="6" max="26" width="7.734375" style="59" customWidth="1"/>
    <col min="27" max="16384" width="15.1015625" style="59"/>
  </cols>
  <sheetData>
    <row r="1" spans="1:26" ht="14.4">
      <c r="A1" s="58" t="s">
        <v>0</v>
      </c>
      <c r="C1" s="58"/>
      <c r="E1" s="58"/>
    </row>
    <row r="2" spans="1:26" ht="14.4">
      <c r="A2" s="60" t="s">
        <v>130</v>
      </c>
      <c r="C2" s="58"/>
      <c r="E2" s="58"/>
    </row>
    <row r="3" spans="1:26" ht="14.4">
      <c r="A3" s="61" t="str">
        <f>HYPERLINK("https://archive.org/details/2ndWeekendNewscastJuly292012%20(2"," https://archive.org/details/2ndWeekendNewscastJuly292012")</f>
        <v xml:space="preserve"> https://archive.org/details/2ndWeekendNewscastJuly292012</v>
      </c>
      <c r="C3" s="58"/>
      <c r="E3" s="58"/>
    </row>
    <row r="4" spans="1:26" ht="14.4">
      <c r="A4" s="62" t="s">
        <v>3</v>
      </c>
      <c r="B4" s="63">
        <v>0</v>
      </c>
      <c r="C4" s="63">
        <v>1.8055555555555557E-2</v>
      </c>
      <c r="D4" s="63">
        <v>3.6111111111111115E-2</v>
      </c>
      <c r="E4" s="63">
        <v>6.0416666666666667E-2</v>
      </c>
      <c r="F4" s="63">
        <v>8.819444444444445E-2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139</v>
      </c>
      <c r="C5" s="58" t="s">
        <v>140</v>
      </c>
      <c r="D5" s="58" t="s">
        <v>141</v>
      </c>
      <c r="E5" s="58" t="s">
        <v>142</v>
      </c>
      <c r="F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8">
        <v>2</v>
      </c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6">
        <v>2</v>
      </c>
      <c r="G15" s="75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8">
        <v>2</v>
      </c>
      <c r="F19" s="67"/>
      <c r="G19" s="67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1">
        <v>2</v>
      </c>
      <c r="D20" s="71">
        <v>2</v>
      </c>
      <c r="E20" s="71">
        <v>2</v>
      </c>
      <c r="F20" s="70"/>
      <c r="G20" s="70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7"/>
      <c r="D21" s="67"/>
      <c r="E21" s="67"/>
      <c r="F21" s="67"/>
      <c r="G21" s="67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C23" s="58"/>
      <c r="E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C30" s="58"/>
      <c r="E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  <c r="C35" s="58"/>
      <c r="E35" s="58"/>
    </row>
    <row r="36" spans="1:26" ht="14.4">
      <c r="A36" s="58"/>
      <c r="C36" s="58"/>
      <c r="E36" s="58"/>
    </row>
    <row r="37" spans="1:26" ht="14.4">
      <c r="A37" s="58"/>
      <c r="C37" s="58"/>
      <c r="E37" s="58"/>
    </row>
    <row r="38" spans="1:26" ht="14.4">
      <c r="A38" s="58"/>
      <c r="C38" s="58"/>
      <c r="E38" s="58"/>
    </row>
    <row r="39" spans="1:26" ht="14.4">
      <c r="A39" s="58"/>
      <c r="C39" s="58"/>
      <c r="E39" s="58"/>
    </row>
    <row r="40" spans="1:26" ht="14.4">
      <c r="A40" s="58"/>
      <c r="C40" s="58"/>
      <c r="E40" s="58"/>
    </row>
    <row r="41" spans="1:26" ht="14.4">
      <c r="A41" s="58"/>
      <c r="C41" s="58"/>
      <c r="E41" s="58"/>
    </row>
    <row r="42" spans="1:26" ht="14.4">
      <c r="A42" s="58"/>
      <c r="C42" s="58"/>
      <c r="E42" s="58"/>
    </row>
    <row r="43" spans="1:26" ht="14.4">
      <c r="A43" s="58"/>
      <c r="C43" s="58"/>
      <c r="E43" s="58"/>
    </row>
    <row r="44" spans="1:26" ht="14.4">
      <c r="A44" s="58"/>
      <c r="C44" s="58"/>
      <c r="E44" s="58"/>
    </row>
    <row r="45" spans="1:26" ht="14.4">
      <c r="A45" s="58"/>
      <c r="C45" s="58"/>
      <c r="E45" s="58"/>
    </row>
    <row r="46" spans="1:26" ht="14.4">
      <c r="A46" s="58"/>
      <c r="C46" s="58"/>
      <c r="E46" s="58"/>
    </row>
    <row r="47" spans="1:26" ht="14.4">
      <c r="A47" s="58"/>
      <c r="C47" s="58"/>
      <c r="E47" s="58"/>
    </row>
    <row r="48" spans="1:26" ht="14.4">
      <c r="A48" s="58"/>
      <c r="C48" s="58"/>
      <c r="E48" s="58"/>
    </row>
    <row r="49" spans="1:5" ht="14.4">
      <c r="A49" s="58"/>
      <c r="C49" s="58"/>
      <c r="E49" s="58"/>
    </row>
    <row r="50" spans="1:5" ht="14.4">
      <c r="A50" s="58"/>
      <c r="C50" s="58"/>
      <c r="E50" s="58"/>
    </row>
    <row r="51" spans="1:5" ht="14.4">
      <c r="A51" s="58"/>
      <c r="C51" s="58"/>
      <c r="E51" s="58"/>
    </row>
    <row r="52" spans="1:5" ht="14.4">
      <c r="A52" s="58"/>
      <c r="C52" s="58"/>
      <c r="E52" s="58"/>
    </row>
    <row r="53" spans="1:5" ht="14.4">
      <c r="A53" s="58"/>
      <c r="C53" s="58"/>
      <c r="E53" s="58"/>
    </row>
    <row r="54" spans="1:5" ht="14.4">
      <c r="A54" s="58"/>
      <c r="C54" s="58"/>
      <c r="E54" s="58"/>
    </row>
    <row r="55" spans="1:5" ht="14.4">
      <c r="A55" s="58"/>
      <c r="C55" s="58"/>
      <c r="E55" s="58"/>
    </row>
    <row r="56" spans="1:5" ht="14.4">
      <c r="A56" s="58"/>
      <c r="C56" s="58"/>
      <c r="E56" s="58"/>
    </row>
    <row r="57" spans="1:5" ht="14.4">
      <c r="A57" s="58"/>
      <c r="C57" s="58"/>
      <c r="E57" s="58"/>
    </row>
    <row r="58" spans="1:5" ht="14.4">
      <c r="A58" s="58"/>
      <c r="C58" s="58"/>
      <c r="E58" s="58"/>
    </row>
    <row r="59" spans="1:5" ht="14.4">
      <c r="A59" s="58"/>
      <c r="C59" s="58"/>
      <c r="E59" s="58"/>
    </row>
    <row r="60" spans="1:5" ht="14.4">
      <c r="A60" s="58"/>
      <c r="C60" s="58"/>
      <c r="E60" s="58"/>
    </row>
    <row r="61" spans="1:5" ht="14.4">
      <c r="A61" s="58"/>
      <c r="C61" s="58"/>
      <c r="E61" s="58"/>
    </row>
    <row r="62" spans="1:5" ht="14.4">
      <c r="A62" s="58"/>
      <c r="C62" s="58"/>
      <c r="E62" s="58"/>
    </row>
    <row r="63" spans="1:5" ht="14.4">
      <c r="A63" s="58"/>
      <c r="C63" s="58"/>
      <c r="E63" s="58"/>
    </row>
    <row r="64" spans="1:5" ht="14.4">
      <c r="A64" s="58"/>
      <c r="C64" s="58"/>
      <c r="E64" s="58"/>
    </row>
    <row r="65" spans="1:5" ht="14.4">
      <c r="A65" s="58"/>
      <c r="C65" s="58"/>
      <c r="E65" s="58"/>
    </row>
    <row r="66" spans="1:5" ht="14.4">
      <c r="A66" s="58"/>
      <c r="C66" s="58"/>
      <c r="E66" s="58"/>
    </row>
    <row r="67" spans="1:5" ht="14.4">
      <c r="A67" s="58"/>
      <c r="C67" s="58"/>
      <c r="E67" s="58"/>
    </row>
    <row r="68" spans="1:5" ht="14.4">
      <c r="A68" s="58"/>
      <c r="C68" s="58"/>
      <c r="E68" s="58"/>
    </row>
    <row r="69" spans="1:5" ht="14.4">
      <c r="A69" s="58"/>
      <c r="C69" s="58"/>
      <c r="E69" s="58"/>
    </row>
    <row r="70" spans="1:5" ht="14.4">
      <c r="A70" s="58"/>
      <c r="C70" s="58"/>
      <c r="E70" s="58"/>
    </row>
    <row r="71" spans="1:5" ht="14.4">
      <c r="A71" s="58"/>
      <c r="C71" s="58"/>
      <c r="E71" s="58"/>
    </row>
    <row r="72" spans="1:5" ht="14.4">
      <c r="A72" s="58"/>
      <c r="C72" s="58"/>
      <c r="E72" s="58"/>
    </row>
    <row r="73" spans="1:5" ht="14.4">
      <c r="A73" s="58"/>
      <c r="C73" s="58"/>
      <c r="E73" s="58"/>
    </row>
    <row r="74" spans="1:5" ht="14.4">
      <c r="A74" s="58"/>
      <c r="C74" s="58"/>
      <c r="E74" s="58"/>
    </row>
    <row r="75" spans="1:5" ht="14.4">
      <c r="A75" s="58"/>
      <c r="C75" s="58"/>
      <c r="E75" s="58"/>
    </row>
    <row r="76" spans="1:5" ht="14.4">
      <c r="A76" s="58"/>
      <c r="C76" s="58"/>
      <c r="E76" s="58"/>
    </row>
    <row r="77" spans="1:5" ht="14.4">
      <c r="A77" s="58"/>
      <c r="C77" s="58"/>
      <c r="E77" s="58"/>
    </row>
    <row r="78" spans="1:5" ht="14.4">
      <c r="A78" s="58"/>
      <c r="C78" s="58"/>
      <c r="E78" s="58"/>
    </row>
    <row r="79" spans="1:5" ht="14.4">
      <c r="A79" s="58"/>
      <c r="C79" s="58"/>
      <c r="E79" s="58"/>
    </row>
    <row r="80" spans="1:5" ht="14.4">
      <c r="A80" s="58"/>
      <c r="C80" s="58"/>
      <c r="E80" s="58"/>
    </row>
    <row r="81" spans="1:5" ht="14.4">
      <c r="A81" s="58"/>
      <c r="C81" s="58"/>
      <c r="E81" s="58"/>
    </row>
    <row r="82" spans="1:5" ht="14.4">
      <c r="A82" s="58"/>
      <c r="C82" s="58"/>
      <c r="E82" s="58"/>
    </row>
    <row r="83" spans="1:5" ht="14.4">
      <c r="A83" s="58"/>
      <c r="C83" s="58"/>
      <c r="E83" s="58"/>
    </row>
    <row r="84" spans="1:5" ht="14.4">
      <c r="A84" s="58"/>
      <c r="C84" s="58"/>
      <c r="E84" s="58"/>
    </row>
    <row r="85" spans="1:5" ht="14.4">
      <c r="A85" s="58"/>
      <c r="C85" s="58"/>
      <c r="E85" s="58"/>
    </row>
    <row r="86" spans="1:5" ht="14.4">
      <c r="A86" s="58"/>
      <c r="C86" s="58"/>
      <c r="E86" s="58"/>
    </row>
    <row r="87" spans="1:5" ht="14.4">
      <c r="A87" s="58"/>
      <c r="C87" s="58"/>
      <c r="E87" s="58"/>
    </row>
    <row r="88" spans="1:5" ht="14.4">
      <c r="A88" s="58"/>
      <c r="C88" s="58"/>
      <c r="E88" s="58"/>
    </row>
    <row r="89" spans="1:5" ht="14.4">
      <c r="A89" s="58"/>
      <c r="C89" s="58"/>
      <c r="E89" s="58"/>
    </row>
    <row r="90" spans="1:5" ht="14.4">
      <c r="A90" s="58"/>
      <c r="C90" s="58"/>
      <c r="E90" s="58"/>
    </row>
    <row r="91" spans="1:5" ht="14.4">
      <c r="A91" s="58"/>
      <c r="C91" s="58"/>
      <c r="E91" s="58"/>
    </row>
    <row r="92" spans="1:5" ht="14.4">
      <c r="A92" s="58"/>
      <c r="C92" s="58"/>
      <c r="E92" s="58"/>
    </row>
    <row r="93" spans="1:5" ht="14.4">
      <c r="A93" s="58"/>
      <c r="C93" s="58"/>
      <c r="E93" s="58"/>
    </row>
    <row r="94" spans="1:5" ht="14.4">
      <c r="A94" s="58"/>
      <c r="C94" s="58"/>
      <c r="E94" s="58"/>
    </row>
    <row r="95" spans="1:5" ht="14.4">
      <c r="A95" s="58"/>
      <c r="C95" s="58"/>
      <c r="E95" s="58"/>
    </row>
    <row r="96" spans="1:5" ht="14.4">
      <c r="A96" s="58"/>
      <c r="C96" s="58"/>
      <c r="E96" s="58"/>
    </row>
    <row r="97" spans="1:5" ht="14.4">
      <c r="A97" s="58"/>
      <c r="C97" s="58"/>
      <c r="E97" s="58"/>
    </row>
    <row r="98" spans="1:5" ht="14.4">
      <c r="A98" s="58"/>
      <c r="C98" s="58"/>
      <c r="E98" s="58"/>
    </row>
    <row r="99" spans="1:5" ht="14.4">
      <c r="A99" s="58"/>
      <c r="C99" s="58"/>
      <c r="E99" s="58"/>
    </row>
    <row r="100" spans="1:5" ht="14.4">
      <c r="A100" s="58"/>
      <c r="C100" s="58"/>
      <c r="E100" s="58"/>
    </row>
    <row r="101" spans="1:5" ht="14.4">
      <c r="A101" s="58"/>
      <c r="C101" s="58"/>
      <c r="E101" s="58"/>
    </row>
    <row r="102" spans="1:5" ht="14.4">
      <c r="A102" s="58"/>
      <c r="C102" s="58"/>
      <c r="E102" s="58"/>
    </row>
    <row r="103" spans="1:5" ht="14.4">
      <c r="A103" s="58"/>
      <c r="C103" s="58"/>
      <c r="E103" s="58"/>
    </row>
    <row r="104" spans="1:5" ht="14.4">
      <c r="A104" s="58"/>
      <c r="C104" s="58"/>
      <c r="E104" s="58"/>
    </row>
    <row r="105" spans="1:5" ht="14.4">
      <c r="A105" s="58"/>
      <c r="C105" s="58"/>
      <c r="E105" s="58"/>
    </row>
    <row r="106" spans="1:5" ht="14.4">
      <c r="A106" s="58"/>
      <c r="C106" s="58"/>
      <c r="E106" s="58"/>
    </row>
    <row r="107" spans="1:5" ht="14.4">
      <c r="A107" s="58"/>
      <c r="C107" s="58"/>
      <c r="E107" s="58"/>
    </row>
    <row r="108" spans="1:5" ht="14.4">
      <c r="A108" s="58"/>
      <c r="C108" s="58"/>
      <c r="E108" s="58"/>
    </row>
    <row r="109" spans="1:5" ht="14.4">
      <c r="A109" s="58"/>
      <c r="C109" s="58"/>
      <c r="E109" s="58"/>
    </row>
    <row r="110" spans="1:5" ht="14.4">
      <c r="A110" s="58"/>
      <c r="C110" s="58"/>
      <c r="E110" s="58"/>
    </row>
    <row r="111" spans="1:5" ht="14.4">
      <c r="A111" s="58"/>
      <c r="C111" s="58"/>
      <c r="E111" s="58"/>
    </row>
    <row r="112" spans="1:5" ht="14.4">
      <c r="A112" s="58"/>
      <c r="C112" s="58"/>
      <c r="E112" s="58"/>
    </row>
    <row r="113" spans="1:5" ht="14.4">
      <c r="A113" s="58"/>
      <c r="C113" s="58"/>
      <c r="E113" s="58"/>
    </row>
    <row r="114" spans="1:5" ht="14.4">
      <c r="A114" s="58"/>
      <c r="C114" s="58"/>
      <c r="E114" s="58"/>
    </row>
    <row r="115" spans="1:5" ht="14.4">
      <c r="A115" s="58"/>
      <c r="C115" s="58"/>
      <c r="E115" s="58"/>
    </row>
    <row r="116" spans="1:5" ht="14.4">
      <c r="A116" s="58"/>
      <c r="C116" s="58"/>
      <c r="E116" s="58"/>
    </row>
    <row r="117" spans="1:5" ht="14.4">
      <c r="A117" s="58"/>
      <c r="C117" s="58"/>
      <c r="E117" s="58"/>
    </row>
    <row r="118" spans="1:5" ht="14.4">
      <c r="A118" s="58"/>
      <c r="C118" s="58"/>
      <c r="E118" s="58"/>
    </row>
    <row r="119" spans="1:5" ht="14.4">
      <c r="A119" s="58"/>
      <c r="C119" s="58"/>
      <c r="E119" s="58"/>
    </row>
    <row r="120" spans="1:5" ht="14.4">
      <c r="A120" s="58"/>
      <c r="C120" s="58"/>
      <c r="E120" s="58"/>
    </row>
    <row r="121" spans="1:5" ht="14.4">
      <c r="A121" s="58"/>
      <c r="C121" s="58"/>
      <c r="E121" s="58"/>
    </row>
    <row r="122" spans="1:5" ht="14.4">
      <c r="A122" s="58"/>
      <c r="C122" s="58"/>
      <c r="E122" s="58"/>
    </row>
    <row r="123" spans="1:5" ht="14.4">
      <c r="A123" s="58"/>
      <c r="C123" s="58"/>
      <c r="E123" s="58"/>
    </row>
    <row r="124" spans="1:5" ht="14.4">
      <c r="A124" s="58"/>
      <c r="C124" s="58"/>
      <c r="E124" s="58"/>
    </row>
    <row r="125" spans="1:5" ht="14.4">
      <c r="A125" s="58"/>
      <c r="C125" s="58"/>
      <c r="E125" s="58"/>
    </row>
    <row r="126" spans="1:5" ht="14.4">
      <c r="A126" s="58"/>
      <c r="C126" s="58"/>
      <c r="E126" s="58"/>
    </row>
    <row r="127" spans="1:5" ht="14.4">
      <c r="A127" s="58"/>
      <c r="C127" s="58"/>
      <c r="E127" s="58"/>
    </row>
    <row r="128" spans="1:5" ht="14.4">
      <c r="A128" s="58"/>
      <c r="C128" s="58"/>
      <c r="E128" s="58"/>
    </row>
    <row r="129" spans="1:5" ht="14.4">
      <c r="A129" s="58"/>
      <c r="C129" s="58"/>
      <c r="E129" s="58"/>
    </row>
    <row r="130" spans="1:5" ht="14.4">
      <c r="A130" s="58"/>
      <c r="C130" s="58"/>
      <c r="E130" s="58"/>
    </row>
    <row r="131" spans="1:5" ht="14.4">
      <c r="A131" s="58"/>
      <c r="C131" s="58"/>
      <c r="E131" s="58"/>
    </row>
    <row r="132" spans="1:5" ht="14.4">
      <c r="A132" s="58"/>
      <c r="C132" s="58"/>
      <c r="E132" s="58"/>
    </row>
    <row r="133" spans="1:5" ht="14.4">
      <c r="A133" s="58"/>
      <c r="C133" s="58"/>
      <c r="E133" s="58"/>
    </row>
    <row r="134" spans="1:5" ht="14.4">
      <c r="A134" s="58"/>
      <c r="C134" s="58"/>
      <c r="E134" s="58"/>
    </row>
    <row r="135" spans="1:5" ht="14.4">
      <c r="A135" s="58"/>
      <c r="C135" s="58"/>
      <c r="E135" s="58"/>
    </row>
    <row r="136" spans="1:5" ht="14.4">
      <c r="A136" s="58"/>
      <c r="C136" s="58"/>
      <c r="E136" s="58"/>
    </row>
    <row r="137" spans="1:5" ht="14.4">
      <c r="A137" s="58"/>
      <c r="C137" s="58"/>
      <c r="E137" s="58"/>
    </row>
    <row r="138" spans="1:5" ht="14.4">
      <c r="A138" s="58"/>
      <c r="C138" s="58"/>
      <c r="E138" s="58"/>
    </row>
    <row r="139" spans="1:5" ht="14.4">
      <c r="A139" s="58"/>
      <c r="C139" s="58"/>
      <c r="E139" s="58"/>
    </row>
    <row r="140" spans="1:5" ht="14.4">
      <c r="A140" s="58"/>
      <c r="C140" s="58"/>
      <c r="E140" s="58"/>
    </row>
    <row r="141" spans="1:5" ht="14.4">
      <c r="A141" s="58"/>
      <c r="C141" s="58"/>
      <c r="E141" s="58"/>
    </row>
    <row r="142" spans="1:5" ht="14.4">
      <c r="A142" s="58"/>
      <c r="C142" s="58"/>
      <c r="E142" s="58"/>
    </row>
    <row r="143" spans="1:5" ht="14.4">
      <c r="A143" s="58"/>
      <c r="C143" s="58"/>
      <c r="E143" s="58"/>
    </row>
    <row r="144" spans="1:5" ht="14.4">
      <c r="A144" s="58"/>
      <c r="C144" s="58"/>
      <c r="E144" s="58"/>
    </row>
    <row r="145" spans="1:5" ht="14.4">
      <c r="A145" s="58"/>
      <c r="C145" s="58"/>
      <c r="E145" s="58"/>
    </row>
    <row r="146" spans="1:5" ht="14.4">
      <c r="A146" s="58"/>
      <c r="C146" s="58"/>
      <c r="E146" s="58"/>
    </row>
    <row r="147" spans="1:5" ht="14.4">
      <c r="A147" s="58"/>
      <c r="C147" s="58"/>
      <c r="E147" s="58"/>
    </row>
    <row r="148" spans="1:5" ht="14.4">
      <c r="A148" s="58"/>
      <c r="C148" s="58"/>
      <c r="E148" s="58"/>
    </row>
    <row r="149" spans="1:5" ht="14.4">
      <c r="A149" s="58"/>
      <c r="C149" s="58"/>
      <c r="E149" s="58"/>
    </row>
    <row r="150" spans="1:5" ht="14.4">
      <c r="A150" s="58"/>
      <c r="C150" s="58"/>
      <c r="E150" s="58"/>
    </row>
    <row r="151" spans="1:5" ht="14.4">
      <c r="A151" s="58"/>
      <c r="C151" s="58"/>
      <c r="E151" s="58"/>
    </row>
    <row r="152" spans="1:5" ht="14.4">
      <c r="A152" s="58"/>
      <c r="C152" s="58"/>
      <c r="E152" s="58"/>
    </row>
    <row r="153" spans="1:5" ht="14.4">
      <c r="A153" s="58"/>
      <c r="C153" s="58"/>
      <c r="E153" s="58"/>
    </row>
    <row r="154" spans="1:5" ht="14.4">
      <c r="A154" s="58"/>
      <c r="C154" s="58"/>
      <c r="E154" s="58"/>
    </row>
    <row r="155" spans="1:5" ht="14.4">
      <c r="A155" s="58"/>
      <c r="C155" s="58"/>
      <c r="E155" s="58"/>
    </row>
    <row r="156" spans="1:5" ht="14.4">
      <c r="A156" s="58"/>
      <c r="C156" s="58"/>
      <c r="E156" s="58"/>
    </row>
    <row r="157" spans="1:5" ht="14.4">
      <c r="A157" s="58"/>
      <c r="C157" s="58"/>
      <c r="E157" s="58"/>
    </row>
    <row r="158" spans="1:5" ht="14.4">
      <c r="A158" s="58"/>
      <c r="C158" s="58"/>
      <c r="E158" s="58"/>
    </row>
    <row r="159" spans="1:5" ht="14.4">
      <c r="A159" s="58"/>
      <c r="C159" s="58"/>
      <c r="E159" s="58"/>
    </row>
    <row r="160" spans="1:5" ht="14.4">
      <c r="A160" s="58"/>
      <c r="C160" s="58"/>
      <c r="E160" s="58"/>
    </row>
    <row r="161" spans="1:5" ht="14.4">
      <c r="A161" s="58"/>
      <c r="C161" s="58"/>
      <c r="E161" s="58"/>
    </row>
    <row r="162" spans="1:5" ht="14.4">
      <c r="A162" s="58"/>
      <c r="C162" s="58"/>
      <c r="E162" s="58"/>
    </row>
    <row r="163" spans="1:5" ht="14.4">
      <c r="A163" s="58"/>
      <c r="C163" s="58"/>
      <c r="E163" s="58"/>
    </row>
    <row r="164" spans="1:5" ht="14.4">
      <c r="A164" s="58"/>
      <c r="C164" s="58"/>
      <c r="E164" s="58"/>
    </row>
    <row r="165" spans="1:5" ht="14.4">
      <c r="A165" s="58"/>
      <c r="C165" s="58"/>
      <c r="E165" s="58"/>
    </row>
    <row r="166" spans="1:5" ht="14.4">
      <c r="A166" s="58"/>
      <c r="C166" s="58"/>
      <c r="E166" s="58"/>
    </row>
    <row r="167" spans="1:5" ht="14.4">
      <c r="A167" s="58"/>
      <c r="C167" s="58"/>
      <c r="E167" s="58"/>
    </row>
    <row r="168" spans="1:5" ht="14.4">
      <c r="A168" s="58"/>
      <c r="C168" s="58"/>
      <c r="E168" s="58"/>
    </row>
    <row r="169" spans="1:5" ht="14.4">
      <c r="A169" s="58"/>
      <c r="C169" s="58"/>
      <c r="E169" s="58"/>
    </row>
    <row r="170" spans="1:5" ht="14.4">
      <c r="A170" s="58"/>
      <c r="C170" s="58"/>
      <c r="E170" s="58"/>
    </row>
    <row r="171" spans="1:5" ht="14.4">
      <c r="A171" s="58"/>
      <c r="C171" s="58"/>
      <c r="E171" s="58"/>
    </row>
    <row r="172" spans="1:5" ht="14.4">
      <c r="A172" s="58"/>
      <c r="C172" s="58"/>
      <c r="E172" s="58"/>
    </row>
    <row r="173" spans="1:5" ht="14.4">
      <c r="A173" s="58"/>
      <c r="C173" s="58"/>
      <c r="E173" s="58"/>
    </row>
    <row r="174" spans="1:5" ht="14.4">
      <c r="A174" s="58"/>
      <c r="C174" s="58"/>
      <c r="E174" s="58"/>
    </row>
    <row r="175" spans="1:5" ht="14.4">
      <c r="A175" s="58"/>
      <c r="C175" s="58"/>
      <c r="E175" s="58"/>
    </row>
    <row r="176" spans="1:5" ht="14.4">
      <c r="A176" s="58"/>
      <c r="C176" s="58"/>
      <c r="E176" s="58"/>
    </row>
    <row r="177" spans="1:5" ht="14.4">
      <c r="A177" s="58"/>
      <c r="C177" s="58"/>
      <c r="E177" s="58"/>
    </row>
    <row r="178" spans="1:5" ht="14.4">
      <c r="A178" s="58"/>
      <c r="C178" s="58"/>
      <c r="E178" s="58"/>
    </row>
    <row r="179" spans="1:5" ht="14.4">
      <c r="A179" s="58"/>
      <c r="C179" s="58"/>
      <c r="E179" s="58"/>
    </row>
    <row r="180" spans="1:5" ht="14.4">
      <c r="A180" s="58"/>
      <c r="C180" s="58"/>
      <c r="E180" s="58"/>
    </row>
    <row r="181" spans="1:5" ht="14.4">
      <c r="A181" s="58"/>
      <c r="C181" s="58"/>
      <c r="E181" s="58"/>
    </row>
    <row r="182" spans="1:5" ht="14.4">
      <c r="A182" s="58"/>
      <c r="C182" s="58"/>
      <c r="E182" s="58"/>
    </row>
    <row r="183" spans="1:5" ht="14.4">
      <c r="A183" s="58"/>
      <c r="C183" s="58"/>
      <c r="E183" s="58"/>
    </row>
    <row r="184" spans="1:5" ht="14.4">
      <c r="A184" s="58"/>
      <c r="C184" s="58"/>
      <c r="E184" s="58"/>
    </row>
    <row r="185" spans="1:5" ht="14.4">
      <c r="A185" s="58"/>
      <c r="C185" s="58"/>
      <c r="E185" s="58"/>
    </row>
    <row r="186" spans="1:5" ht="14.4">
      <c r="A186" s="58"/>
      <c r="C186" s="58"/>
      <c r="E186" s="58"/>
    </row>
    <row r="187" spans="1:5" ht="14.4">
      <c r="A187" s="58"/>
      <c r="C187" s="58"/>
      <c r="E187" s="58"/>
    </row>
    <row r="188" spans="1:5" ht="14.4">
      <c r="A188" s="58"/>
      <c r="C188" s="58"/>
      <c r="E188" s="58"/>
    </row>
    <row r="189" spans="1:5" ht="14.4">
      <c r="A189" s="58"/>
      <c r="C189" s="58"/>
      <c r="E189" s="58"/>
    </row>
    <row r="190" spans="1:5" ht="14.4">
      <c r="A190" s="58"/>
      <c r="C190" s="58"/>
      <c r="E190" s="58"/>
    </row>
    <row r="191" spans="1:5" ht="14.4">
      <c r="A191" s="58"/>
      <c r="C191" s="58"/>
      <c r="E191" s="58"/>
    </row>
    <row r="192" spans="1:5" ht="14.4">
      <c r="A192" s="58"/>
      <c r="C192" s="58"/>
      <c r="E192" s="58"/>
    </row>
    <row r="193" spans="1:5" ht="14.4">
      <c r="A193" s="58"/>
      <c r="C193" s="58"/>
      <c r="E193" s="58"/>
    </row>
    <row r="194" spans="1:5" ht="14.4">
      <c r="A194" s="58"/>
      <c r="C194" s="58"/>
      <c r="E194" s="58"/>
    </row>
    <row r="195" spans="1:5" ht="14.4">
      <c r="A195" s="58"/>
      <c r="C195" s="58"/>
      <c r="E195" s="58"/>
    </row>
    <row r="196" spans="1:5" ht="14.4">
      <c r="A196" s="58"/>
      <c r="C196" s="58"/>
      <c r="E196" s="58"/>
    </row>
    <row r="197" spans="1:5" ht="14.4">
      <c r="A197" s="58"/>
      <c r="C197" s="58"/>
      <c r="E197" s="58"/>
    </row>
    <row r="198" spans="1:5" ht="14.4">
      <c r="A198" s="58"/>
      <c r="C198" s="58"/>
      <c r="E198" s="58"/>
    </row>
    <row r="199" spans="1:5" ht="14.4">
      <c r="A199" s="58"/>
      <c r="C199" s="58"/>
      <c r="E199" s="58"/>
    </row>
    <row r="200" spans="1:5" ht="14.4">
      <c r="A200" s="58"/>
      <c r="C200" s="58"/>
      <c r="E200" s="58"/>
    </row>
    <row r="201" spans="1:5" ht="14.4">
      <c r="A201" s="58"/>
      <c r="C201" s="58"/>
      <c r="E201" s="58"/>
    </row>
    <row r="202" spans="1:5" ht="14.4">
      <c r="A202" s="58"/>
      <c r="C202" s="58"/>
      <c r="E202" s="58"/>
    </row>
    <row r="203" spans="1:5" ht="14.4">
      <c r="A203" s="58"/>
      <c r="C203" s="58"/>
      <c r="E203" s="58"/>
    </row>
    <row r="204" spans="1:5" ht="14.4">
      <c r="A204" s="58"/>
      <c r="C204" s="58"/>
      <c r="E204" s="58"/>
    </row>
    <row r="205" spans="1:5" ht="14.4">
      <c r="A205" s="58"/>
      <c r="C205" s="58"/>
      <c r="E205" s="58"/>
    </row>
    <row r="206" spans="1:5" ht="14.4">
      <c r="A206" s="58"/>
      <c r="C206" s="58"/>
      <c r="E206" s="58"/>
    </row>
    <row r="207" spans="1:5" ht="14.4">
      <c r="A207" s="58"/>
      <c r="C207" s="58"/>
      <c r="E207" s="58"/>
    </row>
    <row r="208" spans="1:5" ht="14.4">
      <c r="A208" s="58"/>
      <c r="C208" s="58"/>
      <c r="E208" s="58"/>
    </row>
    <row r="209" spans="1:5" ht="14.4">
      <c r="A209" s="58"/>
      <c r="C209" s="58"/>
      <c r="E209" s="58"/>
    </row>
    <row r="210" spans="1:5" ht="14.4">
      <c r="A210" s="58"/>
      <c r="C210" s="58"/>
      <c r="E210" s="58"/>
    </row>
    <row r="211" spans="1:5" ht="14.4">
      <c r="A211" s="58"/>
      <c r="C211" s="58"/>
      <c r="E211" s="58"/>
    </row>
    <row r="212" spans="1:5" ht="14.4">
      <c r="A212" s="58"/>
      <c r="C212" s="58"/>
      <c r="E212" s="58"/>
    </row>
    <row r="213" spans="1:5" ht="14.4">
      <c r="A213" s="58"/>
      <c r="C213" s="58"/>
      <c r="E213" s="58"/>
    </row>
    <row r="214" spans="1:5" ht="14.4">
      <c r="A214" s="58"/>
      <c r="C214" s="58"/>
      <c r="E214" s="58"/>
    </row>
    <row r="215" spans="1:5" ht="14.4">
      <c r="A215" s="58"/>
      <c r="C215" s="58"/>
      <c r="E215" s="58"/>
    </row>
    <row r="216" spans="1:5" ht="14.4">
      <c r="A216" s="58"/>
      <c r="C216" s="58"/>
      <c r="E216" s="58"/>
    </row>
    <row r="217" spans="1:5" ht="14.4">
      <c r="A217" s="58"/>
      <c r="C217" s="58"/>
      <c r="E217" s="58"/>
    </row>
    <row r="218" spans="1:5" ht="14.4">
      <c r="A218" s="58"/>
      <c r="C218" s="58"/>
      <c r="E218" s="58"/>
    </row>
    <row r="219" spans="1:5" ht="14.4">
      <c r="A219" s="58"/>
      <c r="C219" s="58"/>
      <c r="E219" s="58"/>
    </row>
    <row r="220" spans="1:5" ht="14.4">
      <c r="A220" s="58"/>
      <c r="C220" s="58"/>
      <c r="E220" s="58"/>
    </row>
    <row r="221" spans="1:5" ht="14.4">
      <c r="A221" s="58"/>
      <c r="C221" s="58"/>
      <c r="E221" s="58"/>
    </row>
    <row r="222" spans="1:5" ht="14.4">
      <c r="A222" s="58"/>
      <c r="C222" s="58"/>
      <c r="E222" s="58"/>
    </row>
    <row r="223" spans="1:5" ht="14.4">
      <c r="A223" s="58"/>
      <c r="C223" s="58"/>
      <c r="E223" s="58"/>
    </row>
    <row r="224" spans="1:5" ht="14.4">
      <c r="A224" s="58"/>
      <c r="C224" s="58"/>
      <c r="E224" s="58"/>
    </row>
    <row r="225" spans="1:5" ht="14.4">
      <c r="A225" s="58"/>
      <c r="C225" s="58"/>
      <c r="E225" s="58"/>
    </row>
    <row r="226" spans="1:5" ht="14.4">
      <c r="A226" s="58"/>
      <c r="C226" s="58"/>
      <c r="E226" s="58"/>
    </row>
    <row r="227" spans="1:5" ht="14.4">
      <c r="A227" s="58"/>
      <c r="C227" s="58"/>
      <c r="E227" s="58"/>
    </row>
    <row r="228" spans="1:5" ht="14.4">
      <c r="A228" s="58"/>
      <c r="C228" s="58"/>
      <c r="E228" s="58"/>
    </row>
    <row r="229" spans="1:5" ht="14.4">
      <c r="A229" s="58"/>
      <c r="C229" s="58"/>
      <c r="E229" s="58"/>
    </row>
    <row r="230" spans="1:5" ht="14.4">
      <c r="A230" s="58"/>
      <c r="C230" s="58"/>
      <c r="E230" s="58"/>
    </row>
    <row r="231" spans="1:5" ht="14.4">
      <c r="A231" s="58"/>
      <c r="C231" s="58"/>
      <c r="E231" s="58"/>
    </row>
    <row r="232" spans="1:5" ht="14.4">
      <c r="A232" s="58"/>
      <c r="C232" s="58"/>
      <c r="E232" s="58"/>
    </row>
    <row r="233" spans="1:5" ht="14.4">
      <c r="A233" s="58"/>
      <c r="C233" s="58"/>
      <c r="E233" s="58"/>
    </row>
    <row r="234" spans="1:5" ht="14.4">
      <c r="A234" s="58"/>
      <c r="C234" s="58"/>
      <c r="E234" s="58"/>
    </row>
    <row r="235" spans="1:5" ht="14.4">
      <c r="A235" s="58"/>
      <c r="C235" s="58"/>
      <c r="E235" s="58"/>
    </row>
    <row r="236" spans="1:5" ht="14.4">
      <c r="A236" s="58"/>
      <c r="C236" s="58"/>
      <c r="E236" s="58"/>
    </row>
    <row r="237" spans="1:5" ht="14.4">
      <c r="A237" s="58"/>
      <c r="C237" s="58"/>
      <c r="E237" s="58"/>
    </row>
    <row r="238" spans="1:5" ht="14.4">
      <c r="A238" s="58"/>
      <c r="C238" s="58"/>
      <c r="E238" s="58"/>
    </row>
    <row r="239" spans="1:5" ht="14.4">
      <c r="A239" s="58"/>
      <c r="C239" s="58"/>
      <c r="E239" s="58"/>
    </row>
    <row r="240" spans="1:5" ht="14.4">
      <c r="A240" s="58"/>
      <c r="C240" s="58"/>
      <c r="E240" s="58"/>
    </row>
    <row r="241" spans="1:5" ht="14.4">
      <c r="A241" s="58"/>
      <c r="C241" s="58"/>
      <c r="E241" s="58"/>
    </row>
    <row r="242" spans="1:5" ht="14.4">
      <c r="A242" s="58"/>
      <c r="C242" s="58"/>
      <c r="E242" s="58"/>
    </row>
    <row r="243" spans="1:5" ht="14.4">
      <c r="A243" s="58"/>
      <c r="C243" s="58"/>
      <c r="E243" s="58"/>
    </row>
    <row r="244" spans="1:5" ht="14.4">
      <c r="A244" s="58"/>
      <c r="C244" s="58"/>
      <c r="E244" s="58"/>
    </row>
    <row r="245" spans="1:5" ht="14.4">
      <c r="A245" s="58"/>
      <c r="C245" s="58"/>
      <c r="E245" s="58"/>
    </row>
    <row r="246" spans="1:5" ht="14.4">
      <c r="A246" s="58"/>
      <c r="C246" s="58"/>
      <c r="E246" s="58"/>
    </row>
    <row r="247" spans="1:5" ht="14.4">
      <c r="A247" s="58"/>
      <c r="C247" s="58"/>
      <c r="E247" s="58"/>
    </row>
    <row r="248" spans="1:5" ht="14.4">
      <c r="A248" s="58"/>
      <c r="C248" s="58"/>
      <c r="E248" s="58"/>
    </row>
    <row r="249" spans="1:5" ht="14.4">
      <c r="A249" s="58"/>
      <c r="C249" s="58"/>
      <c r="E249" s="58"/>
    </row>
    <row r="250" spans="1:5" ht="14.4">
      <c r="A250" s="58"/>
      <c r="C250" s="58"/>
      <c r="E250" s="58"/>
    </row>
    <row r="251" spans="1:5" ht="14.4">
      <c r="A251" s="58"/>
      <c r="C251" s="58"/>
      <c r="E251" s="58"/>
    </row>
    <row r="252" spans="1:5" ht="14.4">
      <c r="A252" s="58"/>
      <c r="C252" s="58"/>
      <c r="E252" s="58"/>
    </row>
    <row r="253" spans="1:5" ht="14.4">
      <c r="A253" s="58"/>
      <c r="C253" s="58"/>
      <c r="E253" s="58"/>
    </row>
    <row r="254" spans="1:5" ht="14.4">
      <c r="A254" s="58"/>
      <c r="C254" s="58"/>
      <c r="E254" s="58"/>
    </row>
    <row r="255" spans="1:5" ht="14.4">
      <c r="A255" s="58"/>
      <c r="C255" s="58"/>
      <c r="E255" s="58"/>
    </row>
    <row r="256" spans="1:5" ht="14.4">
      <c r="A256" s="58"/>
      <c r="C256" s="58"/>
      <c r="E256" s="58"/>
    </row>
    <row r="257" spans="1:5" ht="14.4">
      <c r="A257" s="58"/>
      <c r="C257" s="58"/>
      <c r="E257" s="58"/>
    </row>
    <row r="258" spans="1:5" ht="14.4">
      <c r="A258" s="58"/>
      <c r="C258" s="58"/>
      <c r="E258" s="58"/>
    </row>
    <row r="259" spans="1:5" ht="14.4">
      <c r="A259" s="58"/>
      <c r="C259" s="58"/>
      <c r="E259" s="58"/>
    </row>
    <row r="260" spans="1:5" ht="14.4">
      <c r="A260" s="58"/>
      <c r="C260" s="58"/>
      <c r="E260" s="58"/>
    </row>
    <row r="261" spans="1:5" ht="14.4">
      <c r="A261" s="58"/>
      <c r="C261" s="58"/>
      <c r="E261" s="58"/>
    </row>
    <row r="262" spans="1:5" ht="14.4">
      <c r="A262" s="58"/>
      <c r="C262" s="58"/>
      <c r="E262" s="58"/>
    </row>
    <row r="263" spans="1:5" ht="14.4">
      <c r="A263" s="58"/>
      <c r="C263" s="58"/>
      <c r="E263" s="58"/>
    </row>
    <row r="264" spans="1:5" ht="14.4">
      <c r="A264" s="58"/>
      <c r="C264" s="58"/>
      <c r="E264" s="58"/>
    </row>
    <row r="265" spans="1:5" ht="14.4">
      <c r="A265" s="58"/>
      <c r="C265" s="58"/>
      <c r="E265" s="58"/>
    </row>
    <row r="266" spans="1:5" ht="14.4">
      <c r="A266" s="58"/>
      <c r="C266" s="58"/>
      <c r="E266" s="58"/>
    </row>
    <row r="267" spans="1:5" ht="14.4">
      <c r="A267" s="58"/>
      <c r="C267" s="58"/>
      <c r="E267" s="58"/>
    </row>
    <row r="268" spans="1:5" ht="14.4">
      <c r="A268" s="58"/>
      <c r="C268" s="58"/>
      <c r="E268" s="58"/>
    </row>
    <row r="269" spans="1:5" ht="14.4">
      <c r="A269" s="58"/>
      <c r="C269" s="58"/>
      <c r="E269" s="58"/>
    </row>
    <row r="270" spans="1:5" ht="14.4">
      <c r="A270" s="58"/>
      <c r="C270" s="58"/>
      <c r="E270" s="58"/>
    </row>
    <row r="271" spans="1:5" ht="14.4">
      <c r="A271" s="58"/>
      <c r="C271" s="58"/>
      <c r="E271" s="58"/>
    </row>
    <row r="272" spans="1:5" ht="14.4">
      <c r="A272" s="58"/>
      <c r="C272" s="58"/>
      <c r="E272" s="58"/>
    </row>
    <row r="273" spans="1:5" ht="14.4">
      <c r="A273" s="58"/>
      <c r="C273" s="58"/>
      <c r="E273" s="58"/>
    </row>
    <row r="274" spans="1:5" ht="14.4">
      <c r="A274" s="58"/>
      <c r="C274" s="58"/>
      <c r="E274" s="58"/>
    </row>
    <row r="275" spans="1:5" ht="14.4">
      <c r="A275" s="58"/>
      <c r="C275" s="58"/>
      <c r="E275" s="58"/>
    </row>
    <row r="276" spans="1:5" ht="14.4">
      <c r="A276" s="58"/>
      <c r="C276" s="58"/>
      <c r="E276" s="58"/>
    </row>
    <row r="277" spans="1:5" ht="14.4">
      <c r="A277" s="58"/>
      <c r="C277" s="58"/>
      <c r="E277" s="58"/>
    </row>
    <row r="278" spans="1:5" ht="14.4">
      <c r="A278" s="58"/>
      <c r="C278" s="58"/>
      <c r="E278" s="58"/>
    </row>
    <row r="279" spans="1:5" ht="14.4">
      <c r="A279" s="58"/>
      <c r="C279" s="58"/>
      <c r="E279" s="58"/>
    </row>
    <row r="280" spans="1:5" ht="14.4">
      <c r="A280" s="58"/>
      <c r="C280" s="58"/>
      <c r="E280" s="58"/>
    </row>
    <row r="281" spans="1:5" ht="14.4">
      <c r="A281" s="58"/>
      <c r="C281" s="58"/>
      <c r="E281" s="58"/>
    </row>
    <row r="282" spans="1:5" ht="14.4">
      <c r="A282" s="58"/>
      <c r="C282" s="58"/>
      <c r="E282" s="58"/>
    </row>
    <row r="283" spans="1:5" ht="14.4">
      <c r="A283" s="58"/>
      <c r="C283" s="58"/>
      <c r="E283" s="58"/>
    </row>
    <row r="284" spans="1:5" ht="14.4">
      <c r="A284" s="58"/>
      <c r="C284" s="58"/>
      <c r="E284" s="58"/>
    </row>
    <row r="285" spans="1:5" ht="14.4">
      <c r="A285" s="58"/>
      <c r="C285" s="58"/>
      <c r="E285" s="58"/>
    </row>
    <row r="286" spans="1:5" ht="14.4">
      <c r="A286" s="58"/>
      <c r="C286" s="58"/>
      <c r="E286" s="58"/>
    </row>
    <row r="287" spans="1:5" ht="14.4">
      <c r="A287" s="58"/>
      <c r="C287" s="58"/>
      <c r="E287" s="58"/>
    </row>
    <row r="288" spans="1:5" ht="14.4">
      <c r="A288" s="58"/>
      <c r="C288" s="58"/>
      <c r="E288" s="58"/>
    </row>
    <row r="289" spans="1:5" ht="14.4">
      <c r="A289" s="58"/>
      <c r="C289" s="58"/>
      <c r="E289" s="58"/>
    </row>
    <row r="290" spans="1:5" ht="14.4">
      <c r="A290" s="58"/>
      <c r="C290" s="58"/>
      <c r="E290" s="58"/>
    </row>
    <row r="291" spans="1:5" ht="14.4">
      <c r="A291" s="58"/>
      <c r="C291" s="58"/>
      <c r="E291" s="58"/>
    </row>
    <row r="292" spans="1:5" ht="14.4">
      <c r="A292" s="58"/>
      <c r="C292" s="58"/>
      <c r="E292" s="58"/>
    </row>
    <row r="293" spans="1:5" ht="14.4">
      <c r="A293" s="58"/>
      <c r="C293" s="58"/>
      <c r="E293" s="58"/>
    </row>
    <row r="294" spans="1:5" ht="14.4">
      <c r="A294" s="58"/>
      <c r="C294" s="58"/>
      <c r="E294" s="58"/>
    </row>
    <row r="295" spans="1:5" ht="14.4">
      <c r="A295" s="58"/>
      <c r="C295" s="58"/>
      <c r="E295" s="58"/>
    </row>
    <row r="296" spans="1:5" ht="14.4">
      <c r="A296" s="58"/>
      <c r="C296" s="58"/>
      <c r="E296" s="58"/>
    </row>
    <row r="297" spans="1:5" ht="14.4">
      <c r="A297" s="58"/>
      <c r="C297" s="58"/>
      <c r="E297" s="58"/>
    </row>
    <row r="298" spans="1:5" ht="14.4">
      <c r="A298" s="58"/>
      <c r="C298" s="58"/>
      <c r="E298" s="58"/>
    </row>
    <row r="299" spans="1:5" ht="14.4">
      <c r="A299" s="58"/>
      <c r="C299" s="58"/>
      <c r="E299" s="58"/>
    </row>
    <row r="300" spans="1:5" ht="14.4">
      <c r="A300" s="58"/>
      <c r="C300" s="58"/>
      <c r="E300" s="58"/>
    </row>
    <row r="301" spans="1:5" ht="14.4">
      <c r="A301" s="58"/>
      <c r="C301" s="58"/>
      <c r="E301" s="58"/>
    </row>
    <row r="302" spans="1:5" ht="14.4">
      <c r="A302" s="58"/>
      <c r="C302" s="58"/>
      <c r="E302" s="58"/>
    </row>
    <row r="303" spans="1:5" ht="14.4">
      <c r="A303" s="58"/>
      <c r="C303" s="58"/>
      <c r="E303" s="58"/>
    </row>
    <row r="304" spans="1:5" ht="14.4">
      <c r="A304" s="58"/>
      <c r="C304" s="58"/>
      <c r="E304" s="58"/>
    </row>
    <row r="305" spans="1:5" ht="14.4">
      <c r="A305" s="58"/>
      <c r="C305" s="58"/>
      <c r="E305" s="58"/>
    </row>
    <row r="306" spans="1:5" ht="14.4">
      <c r="A306" s="58"/>
      <c r="C306" s="58"/>
      <c r="E306" s="58"/>
    </row>
    <row r="307" spans="1:5" ht="14.4">
      <c r="A307" s="58"/>
      <c r="C307" s="58"/>
      <c r="E307" s="58"/>
    </row>
    <row r="308" spans="1:5" ht="14.4">
      <c r="A308" s="58"/>
      <c r="C308" s="58"/>
      <c r="E308" s="58"/>
    </row>
    <row r="309" spans="1:5" ht="14.4">
      <c r="A309" s="58"/>
      <c r="C309" s="58"/>
      <c r="E309" s="58"/>
    </row>
    <row r="310" spans="1:5" ht="14.4">
      <c r="A310" s="58"/>
      <c r="C310" s="58"/>
      <c r="E310" s="58"/>
    </row>
    <row r="311" spans="1:5" ht="14.4">
      <c r="A311" s="58"/>
      <c r="C311" s="58"/>
      <c r="E311" s="58"/>
    </row>
    <row r="312" spans="1:5" ht="14.4">
      <c r="A312" s="58"/>
      <c r="C312" s="58"/>
      <c r="E312" s="58"/>
    </row>
    <row r="313" spans="1:5" ht="14.4">
      <c r="A313" s="58"/>
      <c r="C313" s="58"/>
      <c r="E313" s="58"/>
    </row>
    <row r="314" spans="1:5" ht="14.4">
      <c r="A314" s="58"/>
      <c r="C314" s="58"/>
      <c r="E314" s="58"/>
    </row>
    <row r="315" spans="1:5" ht="14.4">
      <c r="A315" s="58"/>
      <c r="C315" s="58"/>
      <c r="E315" s="58"/>
    </row>
    <row r="316" spans="1:5" ht="14.4">
      <c r="A316" s="58"/>
      <c r="C316" s="58"/>
      <c r="E316" s="58"/>
    </row>
    <row r="317" spans="1:5" ht="14.4">
      <c r="A317" s="58"/>
      <c r="C317" s="58"/>
      <c r="E317" s="58"/>
    </row>
    <row r="318" spans="1:5" ht="14.4">
      <c r="A318" s="58"/>
      <c r="C318" s="58"/>
      <c r="E318" s="58"/>
    </row>
    <row r="319" spans="1:5" ht="14.4">
      <c r="A319" s="58"/>
      <c r="C319" s="58"/>
      <c r="E319" s="58"/>
    </row>
    <row r="320" spans="1:5" ht="14.4">
      <c r="A320" s="58"/>
      <c r="C320" s="58"/>
      <c r="E320" s="58"/>
    </row>
    <row r="321" spans="1:5" ht="14.4">
      <c r="A321" s="58"/>
      <c r="C321" s="58"/>
      <c r="E321" s="58"/>
    </row>
    <row r="322" spans="1:5" ht="14.4">
      <c r="A322" s="58"/>
      <c r="C322" s="58"/>
      <c r="E322" s="58"/>
    </row>
    <row r="323" spans="1:5" ht="14.4">
      <c r="A323" s="58"/>
      <c r="C323" s="58"/>
      <c r="E323" s="58"/>
    </row>
    <row r="324" spans="1:5" ht="14.4">
      <c r="A324" s="58"/>
      <c r="C324" s="58"/>
      <c r="E324" s="58"/>
    </row>
    <row r="325" spans="1:5" ht="14.4">
      <c r="A325" s="58"/>
      <c r="C325" s="58"/>
      <c r="E325" s="58"/>
    </row>
    <row r="326" spans="1:5" ht="14.4">
      <c r="A326" s="58"/>
      <c r="C326" s="58"/>
      <c r="E326" s="58"/>
    </row>
    <row r="327" spans="1:5" ht="14.4">
      <c r="A327" s="58"/>
      <c r="C327" s="58"/>
      <c r="E327" s="58"/>
    </row>
    <row r="328" spans="1:5" ht="14.4">
      <c r="A328" s="58"/>
      <c r="C328" s="58"/>
      <c r="E328" s="58"/>
    </row>
    <row r="329" spans="1:5" ht="14.4">
      <c r="A329" s="58"/>
      <c r="C329" s="58"/>
      <c r="E329" s="58"/>
    </row>
    <row r="330" spans="1:5" ht="14.4">
      <c r="A330" s="58"/>
      <c r="C330" s="58"/>
      <c r="E330" s="58"/>
    </row>
    <row r="331" spans="1:5" ht="14.4">
      <c r="A331" s="58"/>
      <c r="C331" s="58"/>
      <c r="E331" s="58"/>
    </row>
    <row r="332" spans="1:5" ht="14.4">
      <c r="A332" s="58"/>
      <c r="C332" s="58"/>
      <c r="E332" s="58"/>
    </row>
    <row r="333" spans="1:5" ht="14.4">
      <c r="A333" s="58"/>
      <c r="C333" s="58"/>
      <c r="E333" s="58"/>
    </row>
    <row r="334" spans="1:5" ht="14.4">
      <c r="A334" s="58"/>
      <c r="C334" s="58"/>
      <c r="E334" s="58"/>
    </row>
    <row r="335" spans="1:5" ht="14.4">
      <c r="A335" s="58"/>
      <c r="C335" s="58"/>
      <c r="E335" s="58"/>
    </row>
    <row r="336" spans="1:5" ht="14.4">
      <c r="A336" s="58"/>
      <c r="C336" s="58"/>
      <c r="E336" s="58"/>
    </row>
    <row r="337" spans="1:5" ht="14.4">
      <c r="A337" s="58"/>
      <c r="C337" s="58"/>
      <c r="E337" s="58"/>
    </row>
    <row r="338" spans="1:5" ht="14.4">
      <c r="A338" s="58"/>
      <c r="C338" s="58"/>
      <c r="E338" s="58"/>
    </row>
    <row r="339" spans="1:5" ht="14.4">
      <c r="A339" s="58"/>
      <c r="C339" s="58"/>
      <c r="E339" s="58"/>
    </row>
    <row r="340" spans="1:5" ht="14.4">
      <c r="A340" s="58"/>
      <c r="C340" s="58"/>
      <c r="E340" s="58"/>
    </row>
    <row r="341" spans="1:5" ht="14.4">
      <c r="A341" s="58"/>
      <c r="C341" s="58"/>
      <c r="E341" s="58"/>
    </row>
    <row r="342" spans="1:5" ht="14.4">
      <c r="A342" s="58"/>
      <c r="C342" s="58"/>
      <c r="E342" s="58"/>
    </row>
    <row r="343" spans="1:5" ht="14.4">
      <c r="A343" s="58"/>
      <c r="C343" s="58"/>
      <c r="E343" s="58"/>
    </row>
    <row r="344" spans="1:5" ht="14.4">
      <c r="A344" s="58"/>
      <c r="C344" s="58"/>
      <c r="E344" s="58"/>
    </row>
    <row r="345" spans="1:5" ht="14.4">
      <c r="A345" s="58"/>
      <c r="C345" s="58"/>
      <c r="E345" s="58"/>
    </row>
    <row r="346" spans="1:5" ht="14.4">
      <c r="A346" s="58"/>
      <c r="C346" s="58"/>
      <c r="E346" s="58"/>
    </row>
    <row r="347" spans="1:5" ht="14.4">
      <c r="A347" s="58"/>
      <c r="C347" s="58"/>
      <c r="E347" s="58"/>
    </row>
    <row r="348" spans="1:5" ht="14.4">
      <c r="A348" s="58"/>
      <c r="C348" s="58"/>
      <c r="E348" s="58"/>
    </row>
    <row r="349" spans="1:5" ht="14.4">
      <c r="A349" s="58"/>
      <c r="C349" s="58"/>
      <c r="E349" s="58"/>
    </row>
    <row r="350" spans="1:5" ht="14.4">
      <c r="A350" s="58"/>
      <c r="C350" s="58"/>
      <c r="E350" s="58"/>
    </row>
    <row r="351" spans="1:5" ht="14.4">
      <c r="A351" s="58"/>
      <c r="C351" s="58"/>
      <c r="E351" s="58"/>
    </row>
    <row r="352" spans="1:5" ht="14.4">
      <c r="A352" s="58"/>
      <c r="C352" s="58"/>
      <c r="E352" s="58"/>
    </row>
    <row r="353" spans="1:5" ht="14.4">
      <c r="A353" s="58"/>
      <c r="C353" s="58"/>
      <c r="E353" s="58"/>
    </row>
    <row r="354" spans="1:5" ht="14.4">
      <c r="A354" s="58"/>
      <c r="C354" s="58"/>
      <c r="E354" s="58"/>
    </row>
    <row r="355" spans="1:5" ht="14.4">
      <c r="A355" s="58"/>
      <c r="C355" s="58"/>
      <c r="E355" s="58"/>
    </row>
    <row r="356" spans="1:5" ht="14.4">
      <c r="A356" s="58"/>
      <c r="C356" s="58"/>
      <c r="E356" s="58"/>
    </row>
    <row r="357" spans="1:5" ht="14.4">
      <c r="A357" s="58"/>
      <c r="C357" s="58"/>
      <c r="E357" s="58"/>
    </row>
    <row r="358" spans="1:5" ht="14.4">
      <c r="A358" s="58"/>
      <c r="C358" s="58"/>
      <c r="E358" s="58"/>
    </row>
    <row r="359" spans="1:5" ht="14.4">
      <c r="A359" s="58"/>
      <c r="C359" s="58"/>
      <c r="E359" s="58"/>
    </row>
    <row r="360" spans="1:5" ht="14.4">
      <c r="A360" s="58"/>
      <c r="C360" s="58"/>
      <c r="E360" s="58"/>
    </row>
    <row r="361" spans="1:5" ht="14.4">
      <c r="A361" s="58"/>
      <c r="C361" s="58"/>
      <c r="E361" s="58"/>
    </row>
    <row r="362" spans="1:5" ht="14.4">
      <c r="A362" s="58"/>
      <c r="C362" s="58"/>
      <c r="E362" s="58"/>
    </row>
    <row r="363" spans="1:5" ht="14.4">
      <c r="A363" s="58"/>
      <c r="C363" s="58"/>
      <c r="E363" s="58"/>
    </row>
    <row r="364" spans="1:5" ht="14.4">
      <c r="A364" s="58"/>
      <c r="C364" s="58"/>
      <c r="E364" s="58"/>
    </row>
    <row r="365" spans="1:5" ht="14.4">
      <c r="A365" s="58"/>
      <c r="C365" s="58"/>
      <c r="E365" s="58"/>
    </row>
    <row r="366" spans="1:5" ht="14.4">
      <c r="A366" s="58"/>
      <c r="C366" s="58"/>
      <c r="E366" s="58"/>
    </row>
    <row r="367" spans="1:5" ht="14.4">
      <c r="A367" s="58"/>
      <c r="C367" s="58"/>
      <c r="E367" s="58"/>
    </row>
    <row r="368" spans="1:5" ht="14.4">
      <c r="A368" s="58"/>
      <c r="C368" s="58"/>
      <c r="E368" s="58"/>
    </row>
    <row r="369" spans="1:5" ht="14.4">
      <c r="A369" s="58"/>
      <c r="C369" s="58"/>
      <c r="E369" s="58"/>
    </row>
    <row r="370" spans="1:5" ht="14.4">
      <c r="A370" s="58"/>
      <c r="C370" s="58"/>
      <c r="E370" s="58"/>
    </row>
    <row r="371" spans="1:5" ht="14.4">
      <c r="A371" s="58"/>
      <c r="C371" s="58"/>
      <c r="E371" s="58"/>
    </row>
    <row r="372" spans="1:5" ht="14.4">
      <c r="A372" s="58"/>
      <c r="C372" s="58"/>
      <c r="E372" s="58"/>
    </row>
    <row r="373" spans="1:5" ht="14.4">
      <c r="A373" s="58"/>
      <c r="C373" s="58"/>
      <c r="E373" s="58"/>
    </row>
    <row r="374" spans="1:5" ht="14.4">
      <c r="A374" s="58"/>
      <c r="C374" s="58"/>
      <c r="E374" s="58"/>
    </row>
    <row r="375" spans="1:5" ht="14.4">
      <c r="A375" s="58"/>
      <c r="C375" s="58"/>
      <c r="E375" s="58"/>
    </row>
    <row r="376" spans="1:5" ht="14.4">
      <c r="A376" s="58"/>
      <c r="C376" s="58"/>
      <c r="E376" s="58"/>
    </row>
    <row r="377" spans="1:5" ht="14.4">
      <c r="A377" s="58"/>
      <c r="C377" s="58"/>
      <c r="E377" s="58"/>
    </row>
    <row r="378" spans="1:5" ht="14.4">
      <c r="A378" s="58"/>
      <c r="C378" s="58"/>
      <c r="E378" s="58"/>
    </row>
    <row r="379" spans="1:5" ht="14.4">
      <c r="A379" s="58"/>
      <c r="C379" s="58"/>
      <c r="E379" s="58"/>
    </row>
    <row r="380" spans="1:5" ht="14.4">
      <c r="A380" s="58"/>
      <c r="C380" s="58"/>
      <c r="E380" s="58"/>
    </row>
    <row r="381" spans="1:5" ht="14.4">
      <c r="A381" s="58"/>
      <c r="C381" s="58"/>
      <c r="E381" s="58"/>
    </row>
    <row r="382" spans="1:5" ht="14.4">
      <c r="A382" s="58"/>
      <c r="C382" s="58"/>
      <c r="E382" s="58"/>
    </row>
    <row r="383" spans="1:5" ht="14.4">
      <c r="A383" s="58"/>
      <c r="C383" s="58"/>
      <c r="E383" s="58"/>
    </row>
    <row r="384" spans="1:5" ht="14.4">
      <c r="A384" s="58"/>
      <c r="C384" s="58"/>
      <c r="E384" s="58"/>
    </row>
    <row r="385" spans="1:5" ht="14.4">
      <c r="A385" s="58"/>
      <c r="C385" s="58"/>
      <c r="E385" s="58"/>
    </row>
    <row r="386" spans="1:5" ht="14.4">
      <c r="A386" s="58"/>
      <c r="C386" s="58"/>
      <c r="E386" s="58"/>
    </row>
    <row r="387" spans="1:5" ht="14.4">
      <c r="A387" s="58"/>
      <c r="C387" s="58"/>
      <c r="E387" s="58"/>
    </row>
    <row r="388" spans="1:5" ht="14.4">
      <c r="A388" s="58"/>
      <c r="C388" s="58"/>
      <c r="E388" s="58"/>
    </row>
    <row r="389" spans="1:5" ht="14.4">
      <c r="A389" s="58"/>
      <c r="C389" s="58"/>
      <c r="E389" s="58"/>
    </row>
    <row r="390" spans="1:5" ht="14.4">
      <c r="A390" s="58"/>
      <c r="C390" s="58"/>
      <c r="E390" s="58"/>
    </row>
    <row r="391" spans="1:5" ht="14.4">
      <c r="A391" s="58"/>
      <c r="C391" s="58"/>
      <c r="E391" s="58"/>
    </row>
    <row r="392" spans="1:5" ht="14.4">
      <c r="A392" s="58"/>
      <c r="C392" s="58"/>
      <c r="E392" s="58"/>
    </row>
    <row r="393" spans="1:5" ht="14.4">
      <c r="A393" s="58"/>
      <c r="C393" s="58"/>
      <c r="E393" s="58"/>
    </row>
    <row r="394" spans="1:5" ht="14.4">
      <c r="A394" s="58"/>
      <c r="C394" s="58"/>
      <c r="E394" s="58"/>
    </row>
    <row r="395" spans="1:5" ht="14.4">
      <c r="A395" s="58"/>
      <c r="C395" s="58"/>
      <c r="E395" s="58"/>
    </row>
    <row r="396" spans="1:5" ht="14.4">
      <c r="A396" s="58"/>
      <c r="C396" s="58"/>
      <c r="E396" s="58"/>
    </row>
    <row r="397" spans="1:5" ht="14.4">
      <c r="A397" s="58"/>
      <c r="C397" s="58"/>
      <c r="E397" s="58"/>
    </row>
    <row r="398" spans="1:5" ht="14.4">
      <c r="A398" s="58"/>
      <c r="C398" s="58"/>
      <c r="E398" s="58"/>
    </row>
    <row r="399" spans="1:5" ht="14.4">
      <c r="A399" s="58"/>
      <c r="C399" s="58"/>
      <c r="E399" s="58"/>
    </row>
    <row r="400" spans="1:5" ht="14.4">
      <c r="A400" s="58"/>
      <c r="C400" s="58"/>
      <c r="E400" s="58"/>
    </row>
    <row r="401" spans="1:5" ht="14.4">
      <c r="A401" s="58"/>
      <c r="C401" s="58"/>
      <c r="E401" s="58"/>
    </row>
    <row r="402" spans="1:5" ht="14.4">
      <c r="A402" s="58"/>
      <c r="C402" s="58"/>
      <c r="E402" s="58"/>
    </row>
    <row r="403" spans="1:5" ht="14.4">
      <c r="A403" s="58"/>
      <c r="C403" s="58"/>
      <c r="E403" s="58"/>
    </row>
    <row r="404" spans="1:5" ht="14.4">
      <c r="A404" s="58"/>
      <c r="C404" s="58"/>
      <c r="E404" s="58"/>
    </row>
    <row r="405" spans="1:5" ht="14.4">
      <c r="A405" s="58"/>
      <c r="C405" s="58"/>
      <c r="E405" s="58"/>
    </row>
    <row r="406" spans="1:5" ht="14.4">
      <c r="A406" s="58"/>
      <c r="C406" s="58"/>
      <c r="E406" s="58"/>
    </row>
    <row r="407" spans="1:5" ht="14.4">
      <c r="A407" s="58"/>
      <c r="C407" s="58"/>
      <c r="E407" s="58"/>
    </row>
    <row r="408" spans="1:5" ht="14.4">
      <c r="A408" s="58"/>
      <c r="C408" s="58"/>
      <c r="E408" s="58"/>
    </row>
    <row r="409" spans="1:5" ht="14.4">
      <c r="A409" s="58"/>
      <c r="C409" s="58"/>
      <c r="E409" s="58"/>
    </row>
    <row r="410" spans="1:5" ht="14.4">
      <c r="A410" s="58"/>
      <c r="C410" s="58"/>
      <c r="E410" s="58"/>
    </row>
    <row r="411" spans="1:5" ht="14.4">
      <c r="A411" s="58"/>
      <c r="C411" s="58"/>
      <c r="E411" s="58"/>
    </row>
    <row r="412" spans="1:5" ht="14.4">
      <c r="A412" s="58"/>
      <c r="C412" s="58"/>
      <c r="E412" s="58"/>
    </row>
    <row r="413" spans="1:5" ht="14.4">
      <c r="A413" s="58"/>
      <c r="C413" s="58"/>
      <c r="E413" s="58"/>
    </row>
    <row r="414" spans="1:5" ht="14.4">
      <c r="A414" s="58"/>
      <c r="C414" s="58"/>
      <c r="E414" s="58"/>
    </row>
    <row r="415" spans="1:5" ht="14.4">
      <c r="A415" s="58"/>
      <c r="C415" s="58"/>
      <c r="E415" s="58"/>
    </row>
    <row r="416" spans="1:5" ht="14.4">
      <c r="A416" s="58"/>
      <c r="C416" s="58"/>
      <c r="E416" s="58"/>
    </row>
    <row r="417" spans="1:5" ht="14.4">
      <c r="A417" s="58"/>
      <c r="C417" s="58"/>
      <c r="E417" s="58"/>
    </row>
    <row r="418" spans="1:5" ht="14.4">
      <c r="A418" s="58"/>
      <c r="C418" s="58"/>
      <c r="E418" s="58"/>
    </row>
    <row r="419" spans="1:5" ht="14.4">
      <c r="A419" s="58"/>
      <c r="C419" s="58"/>
      <c r="E419" s="58"/>
    </row>
    <row r="420" spans="1:5" ht="14.4">
      <c r="A420" s="58"/>
      <c r="C420" s="58"/>
      <c r="E420" s="58"/>
    </row>
    <row r="421" spans="1:5" ht="14.4">
      <c r="A421" s="58"/>
      <c r="C421" s="58"/>
      <c r="E421" s="58"/>
    </row>
    <row r="422" spans="1:5" ht="14.4">
      <c r="A422" s="58"/>
      <c r="C422" s="58"/>
      <c r="E422" s="58"/>
    </row>
    <row r="423" spans="1:5" ht="14.4">
      <c r="A423" s="58"/>
      <c r="C423" s="58"/>
      <c r="E423" s="58"/>
    </row>
    <row r="424" spans="1:5" ht="14.4">
      <c r="A424" s="58"/>
      <c r="C424" s="58"/>
      <c r="E424" s="58"/>
    </row>
    <row r="425" spans="1:5" ht="14.4">
      <c r="A425" s="58"/>
      <c r="C425" s="58"/>
      <c r="E425" s="58"/>
    </row>
    <row r="426" spans="1:5" ht="14.4">
      <c r="A426" s="58"/>
      <c r="C426" s="58"/>
      <c r="E426" s="58"/>
    </row>
    <row r="427" spans="1:5" ht="14.4">
      <c r="A427" s="58"/>
      <c r="C427" s="58"/>
      <c r="E427" s="58"/>
    </row>
    <row r="428" spans="1:5" ht="14.4">
      <c r="A428" s="58"/>
      <c r="C428" s="58"/>
      <c r="E428" s="58"/>
    </row>
    <row r="429" spans="1:5" ht="14.4">
      <c r="A429" s="58"/>
      <c r="C429" s="58"/>
      <c r="E429" s="58"/>
    </row>
    <row r="430" spans="1:5" ht="14.4">
      <c r="A430" s="58"/>
      <c r="C430" s="58"/>
      <c r="E430" s="58"/>
    </row>
    <row r="431" spans="1:5" ht="14.4">
      <c r="A431" s="58"/>
      <c r="C431" s="58"/>
      <c r="E431" s="58"/>
    </row>
    <row r="432" spans="1:5" ht="14.4">
      <c r="A432" s="58"/>
      <c r="C432" s="58"/>
      <c r="E432" s="58"/>
    </row>
    <row r="433" spans="1:5" ht="14.4">
      <c r="A433" s="58"/>
      <c r="C433" s="58"/>
      <c r="E433" s="58"/>
    </row>
    <row r="434" spans="1:5" ht="14.4">
      <c r="A434" s="58"/>
      <c r="C434" s="58"/>
      <c r="E434" s="58"/>
    </row>
    <row r="435" spans="1:5" ht="14.4">
      <c r="A435" s="58"/>
      <c r="C435" s="58"/>
      <c r="E435" s="58"/>
    </row>
    <row r="436" spans="1:5" ht="14.4">
      <c r="A436" s="58"/>
      <c r="C436" s="58"/>
      <c r="E436" s="58"/>
    </row>
    <row r="437" spans="1:5" ht="14.4">
      <c r="A437" s="58"/>
      <c r="C437" s="58"/>
      <c r="E437" s="58"/>
    </row>
    <row r="438" spans="1:5" ht="14.4">
      <c r="A438" s="58"/>
      <c r="C438" s="58"/>
      <c r="E438" s="58"/>
    </row>
    <row r="439" spans="1:5" ht="14.4">
      <c r="A439" s="58"/>
      <c r="C439" s="58"/>
      <c r="E439" s="58"/>
    </row>
    <row r="440" spans="1:5" ht="14.4">
      <c r="A440" s="58"/>
      <c r="C440" s="58"/>
      <c r="E440" s="58"/>
    </row>
    <row r="441" spans="1:5" ht="14.4">
      <c r="A441" s="58"/>
      <c r="C441" s="58"/>
      <c r="E441" s="58"/>
    </row>
    <row r="442" spans="1:5" ht="14.4">
      <c r="A442" s="58"/>
      <c r="C442" s="58"/>
      <c r="E442" s="58"/>
    </row>
    <row r="443" spans="1:5" ht="14.4">
      <c r="A443" s="58"/>
      <c r="C443" s="58"/>
      <c r="E443" s="58"/>
    </row>
    <row r="444" spans="1:5" ht="14.4">
      <c r="A444" s="58"/>
      <c r="C444" s="58"/>
      <c r="E444" s="58"/>
    </row>
    <row r="445" spans="1:5" ht="14.4">
      <c r="A445" s="58"/>
      <c r="C445" s="58"/>
      <c r="E445" s="58"/>
    </row>
    <row r="446" spans="1:5" ht="14.4">
      <c r="A446" s="58"/>
      <c r="C446" s="58"/>
      <c r="E446" s="58"/>
    </row>
    <row r="447" spans="1:5" ht="14.4">
      <c r="A447" s="58"/>
      <c r="C447" s="58"/>
      <c r="E447" s="58"/>
    </row>
    <row r="448" spans="1:5" ht="14.4">
      <c r="A448" s="58"/>
      <c r="C448" s="58"/>
      <c r="E448" s="58"/>
    </row>
    <row r="449" spans="1:5" ht="14.4">
      <c r="A449" s="58"/>
      <c r="C449" s="58"/>
      <c r="E449" s="58"/>
    </row>
    <row r="450" spans="1:5" ht="14.4">
      <c r="A450" s="58"/>
      <c r="C450" s="58"/>
      <c r="E450" s="58"/>
    </row>
    <row r="451" spans="1:5" ht="14.4">
      <c r="A451" s="58"/>
      <c r="C451" s="58"/>
      <c r="E451" s="58"/>
    </row>
    <row r="452" spans="1:5" ht="14.4">
      <c r="A452" s="58"/>
      <c r="C452" s="58"/>
      <c r="E452" s="58"/>
    </row>
    <row r="453" spans="1:5" ht="14.4">
      <c r="A453" s="58"/>
      <c r="C453" s="58"/>
      <c r="E453" s="58"/>
    </row>
    <row r="454" spans="1:5" ht="14.4">
      <c r="A454" s="58"/>
      <c r="C454" s="58"/>
      <c r="E454" s="58"/>
    </row>
    <row r="455" spans="1:5" ht="14.4">
      <c r="A455" s="58"/>
      <c r="C455" s="58"/>
      <c r="E455" s="58"/>
    </row>
    <row r="456" spans="1:5" ht="14.4">
      <c r="A456" s="58"/>
      <c r="C456" s="58"/>
      <c r="E456" s="58"/>
    </row>
    <row r="457" spans="1:5" ht="14.4">
      <c r="A457" s="58"/>
      <c r="C457" s="58"/>
      <c r="E457" s="58"/>
    </row>
    <row r="458" spans="1:5" ht="14.4">
      <c r="A458" s="58"/>
      <c r="C458" s="58"/>
      <c r="E458" s="58"/>
    </row>
    <row r="459" spans="1:5" ht="14.4">
      <c r="A459" s="58"/>
      <c r="C459" s="58"/>
      <c r="E459" s="58"/>
    </row>
    <row r="460" spans="1:5" ht="14.4">
      <c r="A460" s="58"/>
      <c r="C460" s="58"/>
      <c r="E460" s="58"/>
    </row>
    <row r="461" spans="1:5" ht="14.4">
      <c r="A461" s="58"/>
      <c r="C461" s="58"/>
      <c r="E461" s="58"/>
    </row>
    <row r="462" spans="1:5" ht="14.4">
      <c r="A462" s="58"/>
      <c r="C462" s="58"/>
      <c r="E462" s="58"/>
    </row>
    <row r="463" spans="1:5" ht="14.4">
      <c r="A463" s="58"/>
      <c r="C463" s="58"/>
      <c r="E463" s="58"/>
    </row>
    <row r="464" spans="1:5" ht="14.4">
      <c r="A464" s="58"/>
      <c r="C464" s="58"/>
      <c r="E464" s="58"/>
    </row>
    <row r="465" spans="1:5" ht="14.4">
      <c r="A465" s="58"/>
      <c r="C465" s="58"/>
      <c r="E465" s="58"/>
    </row>
    <row r="466" spans="1:5" ht="14.4">
      <c r="A466" s="58"/>
      <c r="C466" s="58"/>
      <c r="E466" s="58"/>
    </row>
    <row r="467" spans="1:5" ht="14.4">
      <c r="A467" s="58"/>
      <c r="C467" s="58"/>
      <c r="E467" s="58"/>
    </row>
    <row r="468" spans="1:5" ht="14.4">
      <c r="A468" s="58"/>
      <c r="C468" s="58"/>
      <c r="E468" s="58"/>
    </row>
    <row r="469" spans="1:5" ht="14.4">
      <c r="A469" s="58"/>
      <c r="C469" s="58"/>
      <c r="E469" s="58"/>
    </row>
    <row r="470" spans="1:5" ht="14.4">
      <c r="A470" s="58"/>
      <c r="C470" s="58"/>
      <c r="E470" s="58"/>
    </row>
    <row r="471" spans="1:5" ht="14.4">
      <c r="A471" s="58"/>
      <c r="C471" s="58"/>
      <c r="E471" s="58"/>
    </row>
    <row r="472" spans="1:5" ht="14.4">
      <c r="A472" s="58"/>
      <c r="C472" s="58"/>
      <c r="E472" s="58"/>
    </row>
    <row r="473" spans="1:5" ht="14.4">
      <c r="A473" s="58"/>
      <c r="C473" s="58"/>
      <c r="E473" s="58"/>
    </row>
    <row r="474" spans="1:5" ht="14.4">
      <c r="A474" s="58"/>
      <c r="C474" s="58"/>
      <c r="E474" s="58"/>
    </row>
    <row r="475" spans="1:5" ht="14.4">
      <c r="A475" s="58"/>
      <c r="C475" s="58"/>
      <c r="E475" s="58"/>
    </row>
    <row r="476" spans="1:5" ht="14.4">
      <c r="A476" s="58"/>
      <c r="C476" s="58"/>
      <c r="E476" s="58"/>
    </row>
    <row r="477" spans="1:5" ht="14.4">
      <c r="A477" s="58"/>
      <c r="C477" s="58"/>
      <c r="E477" s="58"/>
    </row>
    <row r="478" spans="1:5" ht="14.4">
      <c r="A478" s="58"/>
      <c r="C478" s="58"/>
      <c r="E478" s="58"/>
    </row>
    <row r="479" spans="1:5" ht="14.4">
      <c r="A479" s="58"/>
      <c r="C479" s="58"/>
      <c r="E479" s="58"/>
    </row>
    <row r="480" spans="1:5" ht="14.4">
      <c r="A480" s="58"/>
      <c r="C480" s="58"/>
      <c r="E480" s="58"/>
    </row>
    <row r="481" spans="1:5" ht="14.4">
      <c r="A481" s="58"/>
      <c r="C481" s="58"/>
      <c r="E481" s="58"/>
    </row>
    <row r="482" spans="1:5" ht="14.4">
      <c r="A482" s="58"/>
      <c r="C482" s="58"/>
      <c r="E482" s="58"/>
    </row>
    <row r="483" spans="1:5" ht="14.4">
      <c r="A483" s="58"/>
      <c r="C483" s="58"/>
      <c r="E483" s="58"/>
    </row>
    <row r="484" spans="1:5" ht="14.4">
      <c r="A484" s="58"/>
      <c r="C484" s="58"/>
      <c r="E484" s="58"/>
    </row>
    <row r="485" spans="1:5" ht="14.4">
      <c r="A485" s="58"/>
      <c r="C485" s="58"/>
      <c r="E485" s="58"/>
    </row>
    <row r="486" spans="1:5" ht="14.4">
      <c r="A486" s="58"/>
      <c r="C486" s="58"/>
      <c r="E486" s="58"/>
    </row>
    <row r="487" spans="1:5" ht="14.4">
      <c r="A487" s="58"/>
      <c r="C487" s="58"/>
      <c r="E487" s="58"/>
    </row>
    <row r="488" spans="1:5" ht="14.4">
      <c r="A488" s="58"/>
      <c r="C488" s="58"/>
      <c r="E488" s="58"/>
    </row>
    <row r="489" spans="1:5" ht="14.4">
      <c r="A489" s="58"/>
      <c r="C489" s="58"/>
      <c r="E489" s="58"/>
    </row>
    <row r="490" spans="1:5" ht="14.4">
      <c r="A490" s="58"/>
      <c r="C490" s="58"/>
      <c r="E490" s="58"/>
    </row>
    <row r="491" spans="1:5" ht="14.4">
      <c r="A491" s="58"/>
      <c r="C491" s="58"/>
      <c r="E491" s="58"/>
    </row>
    <row r="492" spans="1:5" ht="14.4">
      <c r="A492" s="58"/>
      <c r="C492" s="58"/>
      <c r="E492" s="58"/>
    </row>
    <row r="493" spans="1:5" ht="14.4">
      <c r="A493" s="58"/>
      <c r="C493" s="58"/>
      <c r="E493" s="58"/>
    </row>
    <row r="494" spans="1:5" ht="14.4">
      <c r="A494" s="58"/>
      <c r="C494" s="58"/>
      <c r="E494" s="58"/>
    </row>
    <row r="495" spans="1:5" ht="14.4">
      <c r="A495" s="58"/>
      <c r="C495" s="58"/>
      <c r="E495" s="58"/>
    </row>
    <row r="496" spans="1:5" ht="14.4">
      <c r="A496" s="58"/>
      <c r="C496" s="58"/>
      <c r="E496" s="58"/>
    </row>
    <row r="497" spans="1:5" ht="14.4">
      <c r="A497" s="58"/>
      <c r="C497" s="58"/>
      <c r="E497" s="58"/>
    </row>
    <row r="498" spans="1:5" ht="14.4">
      <c r="A498" s="58"/>
      <c r="C498" s="58"/>
      <c r="E498" s="58"/>
    </row>
    <row r="499" spans="1:5" ht="14.4">
      <c r="A499" s="58"/>
      <c r="C499" s="58"/>
      <c r="E499" s="58"/>
    </row>
    <row r="500" spans="1:5" ht="14.4">
      <c r="A500" s="58"/>
      <c r="C500" s="58"/>
      <c r="E500" s="58"/>
    </row>
    <row r="501" spans="1:5" ht="14.4">
      <c r="A501" s="58"/>
      <c r="C501" s="58"/>
      <c r="E501" s="58"/>
    </row>
    <row r="502" spans="1:5" ht="14.4">
      <c r="A502" s="58"/>
      <c r="C502" s="58"/>
      <c r="E502" s="58"/>
    </row>
    <row r="503" spans="1:5" ht="14.4">
      <c r="A503" s="58"/>
      <c r="C503" s="58"/>
      <c r="E503" s="58"/>
    </row>
    <row r="504" spans="1:5" ht="14.4">
      <c r="A504" s="58"/>
      <c r="C504" s="58"/>
      <c r="E504" s="58"/>
    </row>
    <row r="505" spans="1:5" ht="14.4">
      <c r="A505" s="58"/>
      <c r="C505" s="58"/>
      <c r="E505" s="58"/>
    </row>
    <row r="506" spans="1:5" ht="14.4">
      <c r="A506" s="58"/>
      <c r="C506" s="58"/>
      <c r="E506" s="58"/>
    </row>
    <row r="507" spans="1:5" ht="14.4">
      <c r="A507" s="58"/>
      <c r="C507" s="58"/>
      <c r="E507" s="58"/>
    </row>
    <row r="508" spans="1:5" ht="14.4">
      <c r="A508" s="58"/>
      <c r="C508" s="58"/>
      <c r="E508" s="58"/>
    </row>
    <row r="509" spans="1:5" ht="14.4">
      <c r="A509" s="58"/>
      <c r="C509" s="58"/>
      <c r="E509" s="58"/>
    </row>
    <row r="510" spans="1:5" ht="14.4">
      <c r="A510" s="58"/>
      <c r="C510" s="58"/>
      <c r="E510" s="58"/>
    </row>
    <row r="511" spans="1:5" ht="14.4">
      <c r="A511" s="58"/>
      <c r="C511" s="58"/>
      <c r="E511" s="58"/>
    </row>
    <row r="512" spans="1:5" ht="14.4">
      <c r="A512" s="58"/>
      <c r="C512" s="58"/>
      <c r="E512" s="58"/>
    </row>
    <row r="513" spans="1:5" ht="14.4">
      <c r="A513" s="58"/>
      <c r="C513" s="58"/>
      <c r="E513" s="58"/>
    </row>
    <row r="514" spans="1:5" ht="14.4">
      <c r="A514" s="58"/>
      <c r="C514" s="58"/>
      <c r="E514" s="58"/>
    </row>
    <row r="515" spans="1:5" ht="14.4">
      <c r="A515" s="58"/>
      <c r="C515" s="58"/>
      <c r="E515" s="58"/>
    </row>
    <row r="516" spans="1:5" ht="14.4">
      <c r="A516" s="58"/>
      <c r="C516" s="58"/>
      <c r="E516" s="58"/>
    </row>
    <row r="517" spans="1:5" ht="14.4">
      <c r="A517" s="58"/>
      <c r="C517" s="58"/>
      <c r="E517" s="58"/>
    </row>
    <row r="518" spans="1:5" ht="14.4">
      <c r="A518" s="58"/>
      <c r="C518" s="58"/>
      <c r="E518" s="58"/>
    </row>
    <row r="519" spans="1:5" ht="14.4">
      <c r="A519" s="58"/>
      <c r="C519" s="58"/>
      <c r="E519" s="58"/>
    </row>
    <row r="520" spans="1:5" ht="14.4">
      <c r="A520" s="58"/>
      <c r="C520" s="58"/>
      <c r="E520" s="58"/>
    </row>
    <row r="521" spans="1:5" ht="14.4">
      <c r="A521" s="58"/>
      <c r="C521" s="58"/>
      <c r="E521" s="58"/>
    </row>
    <row r="522" spans="1:5" ht="14.4">
      <c r="A522" s="58"/>
      <c r="C522" s="58"/>
      <c r="E522" s="58"/>
    </row>
    <row r="523" spans="1:5" ht="14.4">
      <c r="A523" s="58"/>
      <c r="C523" s="58"/>
      <c r="E523" s="58"/>
    </row>
    <row r="524" spans="1:5" ht="14.4">
      <c r="A524" s="58"/>
      <c r="C524" s="58"/>
      <c r="E524" s="58"/>
    </row>
    <row r="525" spans="1:5" ht="14.4">
      <c r="A525" s="58"/>
      <c r="C525" s="58"/>
      <c r="E525" s="58"/>
    </row>
    <row r="526" spans="1:5" ht="14.4">
      <c r="A526" s="58"/>
      <c r="C526" s="58"/>
      <c r="E526" s="58"/>
    </row>
    <row r="527" spans="1:5" ht="14.4">
      <c r="A527" s="58"/>
      <c r="C527" s="58"/>
      <c r="E527" s="58"/>
    </row>
    <row r="528" spans="1:5" ht="14.4">
      <c r="A528" s="58"/>
      <c r="C528" s="58"/>
      <c r="E528" s="58"/>
    </row>
    <row r="529" spans="1:5" ht="14.4">
      <c r="A529" s="58"/>
      <c r="C529" s="58"/>
      <c r="E529" s="58"/>
    </row>
    <row r="530" spans="1:5" ht="14.4">
      <c r="A530" s="58"/>
      <c r="C530" s="58"/>
      <c r="E530" s="58"/>
    </row>
    <row r="531" spans="1:5" ht="14.4">
      <c r="A531" s="58"/>
      <c r="C531" s="58"/>
      <c r="E531" s="58"/>
    </row>
    <row r="532" spans="1:5" ht="14.4">
      <c r="A532" s="58"/>
      <c r="C532" s="58"/>
      <c r="E532" s="58"/>
    </row>
    <row r="533" spans="1:5" ht="14.4">
      <c r="A533" s="58"/>
      <c r="C533" s="58"/>
      <c r="E533" s="58"/>
    </row>
    <row r="534" spans="1:5" ht="14.4">
      <c r="A534" s="58"/>
      <c r="C534" s="58"/>
      <c r="E534" s="58"/>
    </row>
    <row r="535" spans="1:5" ht="14.4">
      <c r="A535" s="58"/>
      <c r="C535" s="58"/>
      <c r="E535" s="58"/>
    </row>
    <row r="536" spans="1:5" ht="14.4">
      <c r="A536" s="58"/>
      <c r="C536" s="58"/>
      <c r="E536" s="58"/>
    </row>
    <row r="537" spans="1:5" ht="14.4">
      <c r="A537" s="58"/>
      <c r="C537" s="58"/>
      <c r="E537" s="58"/>
    </row>
    <row r="538" spans="1:5" ht="14.4">
      <c r="A538" s="58"/>
      <c r="C538" s="58"/>
      <c r="E538" s="58"/>
    </row>
    <row r="539" spans="1:5" ht="14.4">
      <c r="A539" s="58"/>
      <c r="C539" s="58"/>
      <c r="E539" s="58"/>
    </row>
    <row r="540" spans="1:5" ht="14.4">
      <c r="A540" s="58"/>
      <c r="C540" s="58"/>
      <c r="E540" s="58"/>
    </row>
    <row r="541" spans="1:5" ht="14.4">
      <c r="A541" s="58"/>
      <c r="C541" s="58"/>
      <c r="E541" s="58"/>
    </row>
    <row r="542" spans="1:5" ht="14.4">
      <c r="A542" s="58"/>
      <c r="C542" s="58"/>
      <c r="E542" s="58"/>
    </row>
    <row r="543" spans="1:5" ht="14.4">
      <c r="A543" s="58"/>
      <c r="C543" s="58"/>
      <c r="E543" s="58"/>
    </row>
    <row r="544" spans="1:5" ht="14.4">
      <c r="A544" s="58"/>
      <c r="C544" s="58"/>
      <c r="E544" s="58"/>
    </row>
    <row r="545" spans="1:5" ht="14.4">
      <c r="A545" s="58"/>
      <c r="C545" s="58"/>
      <c r="E545" s="58"/>
    </row>
    <row r="546" spans="1:5" ht="14.4">
      <c r="A546" s="58"/>
      <c r="C546" s="58"/>
      <c r="E546" s="58"/>
    </row>
    <row r="547" spans="1:5" ht="14.4">
      <c r="A547" s="58"/>
      <c r="C547" s="58"/>
      <c r="E547" s="58"/>
    </row>
    <row r="548" spans="1:5" ht="14.4">
      <c r="A548" s="58"/>
      <c r="C548" s="58"/>
      <c r="E548" s="58"/>
    </row>
    <row r="549" spans="1:5" ht="14.4">
      <c r="A549" s="58"/>
      <c r="C549" s="58"/>
      <c r="E549" s="58"/>
    </row>
    <row r="550" spans="1:5" ht="14.4">
      <c r="A550" s="58"/>
      <c r="C550" s="58"/>
      <c r="E550" s="58"/>
    </row>
    <row r="551" spans="1:5" ht="14.4">
      <c r="A551" s="58"/>
      <c r="C551" s="58"/>
      <c r="E551" s="58"/>
    </row>
    <row r="552" spans="1:5" ht="14.4">
      <c r="A552" s="58"/>
      <c r="C552" s="58"/>
      <c r="E552" s="58"/>
    </row>
    <row r="553" spans="1:5" ht="14.4">
      <c r="A553" s="58"/>
      <c r="C553" s="58"/>
      <c r="E553" s="58"/>
    </row>
    <row r="554" spans="1:5" ht="14.4">
      <c r="A554" s="58"/>
      <c r="C554" s="58"/>
      <c r="E554" s="58"/>
    </row>
    <row r="555" spans="1:5" ht="14.4">
      <c r="A555" s="58"/>
      <c r="C555" s="58"/>
      <c r="E555" s="58"/>
    </row>
    <row r="556" spans="1:5" ht="14.4">
      <c r="A556" s="58"/>
      <c r="C556" s="58"/>
      <c r="E556" s="58"/>
    </row>
    <row r="557" spans="1:5" ht="14.4">
      <c r="A557" s="58"/>
      <c r="C557" s="58"/>
      <c r="E557" s="58"/>
    </row>
    <row r="558" spans="1:5" ht="14.4">
      <c r="A558" s="58"/>
      <c r="C558" s="58"/>
      <c r="E558" s="58"/>
    </row>
    <row r="559" spans="1:5" ht="14.4">
      <c r="A559" s="58"/>
      <c r="C559" s="58"/>
      <c r="E559" s="58"/>
    </row>
    <row r="560" spans="1:5" ht="14.4">
      <c r="A560" s="58"/>
      <c r="C560" s="58"/>
      <c r="E560" s="58"/>
    </row>
    <row r="561" spans="1:5" ht="14.4">
      <c r="A561" s="58"/>
      <c r="C561" s="58"/>
      <c r="E561" s="58"/>
    </row>
    <row r="562" spans="1:5" ht="14.4">
      <c r="A562" s="58"/>
      <c r="C562" s="58"/>
      <c r="E562" s="58"/>
    </row>
    <row r="563" spans="1:5" ht="14.4">
      <c r="A563" s="58"/>
      <c r="C563" s="58"/>
      <c r="E563" s="58"/>
    </row>
    <row r="564" spans="1:5" ht="14.4">
      <c r="A564" s="58"/>
      <c r="C564" s="58"/>
      <c r="E564" s="58"/>
    </row>
    <row r="565" spans="1:5" ht="14.4">
      <c r="A565" s="58"/>
      <c r="C565" s="58"/>
      <c r="E565" s="58"/>
    </row>
    <row r="566" spans="1:5" ht="14.4">
      <c r="A566" s="58"/>
      <c r="C566" s="58"/>
      <c r="E566" s="58"/>
    </row>
    <row r="567" spans="1:5" ht="14.4">
      <c r="A567" s="58"/>
      <c r="C567" s="58"/>
      <c r="E567" s="58"/>
    </row>
    <row r="568" spans="1:5" ht="14.4">
      <c r="A568" s="58"/>
      <c r="C568" s="58"/>
      <c r="E568" s="58"/>
    </row>
    <row r="569" spans="1:5" ht="14.4">
      <c r="A569" s="58"/>
      <c r="C569" s="58"/>
      <c r="E569" s="58"/>
    </row>
    <row r="570" spans="1:5" ht="14.4">
      <c r="A570" s="58"/>
      <c r="C570" s="58"/>
      <c r="E570" s="58"/>
    </row>
    <row r="571" spans="1:5" ht="14.4">
      <c r="A571" s="58"/>
      <c r="C571" s="58"/>
      <c r="E571" s="58"/>
    </row>
    <row r="572" spans="1:5" ht="14.4">
      <c r="A572" s="58"/>
      <c r="C572" s="58"/>
      <c r="E572" s="58"/>
    </row>
    <row r="573" spans="1:5" ht="14.4">
      <c r="A573" s="58"/>
      <c r="C573" s="58"/>
      <c r="E573" s="58"/>
    </row>
    <row r="574" spans="1:5" ht="14.4">
      <c r="A574" s="58"/>
      <c r="C574" s="58"/>
      <c r="E574" s="58"/>
    </row>
    <row r="575" spans="1:5" ht="14.4">
      <c r="A575" s="58"/>
      <c r="C575" s="58"/>
      <c r="E575" s="58"/>
    </row>
    <row r="576" spans="1:5" ht="14.4">
      <c r="A576" s="58"/>
      <c r="C576" s="58"/>
      <c r="E576" s="58"/>
    </row>
    <row r="577" spans="1:5" ht="14.4">
      <c r="A577" s="58"/>
      <c r="C577" s="58"/>
      <c r="E577" s="58"/>
    </row>
    <row r="578" spans="1:5" ht="14.4">
      <c r="A578" s="58"/>
      <c r="C578" s="58"/>
      <c r="E578" s="58"/>
    </row>
    <row r="579" spans="1:5" ht="14.4">
      <c r="A579" s="58"/>
      <c r="C579" s="58"/>
      <c r="E579" s="58"/>
    </row>
    <row r="580" spans="1:5" ht="14.4">
      <c r="A580" s="58"/>
      <c r="C580" s="58"/>
      <c r="E580" s="58"/>
    </row>
    <row r="581" spans="1:5" ht="14.4">
      <c r="A581" s="58"/>
      <c r="C581" s="58"/>
      <c r="E581" s="58"/>
    </row>
    <row r="582" spans="1:5" ht="14.4">
      <c r="A582" s="58"/>
      <c r="C582" s="58"/>
      <c r="E582" s="58"/>
    </row>
    <row r="583" spans="1:5" ht="14.4">
      <c r="A583" s="58"/>
      <c r="C583" s="58"/>
      <c r="E583" s="58"/>
    </row>
    <row r="584" spans="1:5" ht="14.4">
      <c r="A584" s="58"/>
      <c r="C584" s="58"/>
      <c r="E584" s="58"/>
    </row>
    <row r="585" spans="1:5" ht="14.4">
      <c r="A585" s="58"/>
      <c r="C585" s="58"/>
      <c r="E585" s="58"/>
    </row>
    <row r="586" spans="1:5" ht="14.4">
      <c r="A586" s="58"/>
      <c r="C586" s="58"/>
      <c r="E586" s="58"/>
    </row>
    <row r="587" spans="1:5" ht="14.4">
      <c r="A587" s="58"/>
      <c r="C587" s="58"/>
      <c r="E587" s="58"/>
    </row>
    <row r="588" spans="1:5" ht="14.4">
      <c r="A588" s="58"/>
      <c r="C588" s="58"/>
      <c r="E588" s="58"/>
    </row>
    <row r="589" spans="1:5" ht="14.4">
      <c r="A589" s="58"/>
      <c r="C589" s="58"/>
      <c r="E589" s="58"/>
    </row>
    <row r="590" spans="1:5" ht="14.4">
      <c r="A590" s="58"/>
      <c r="C590" s="58"/>
      <c r="E590" s="58"/>
    </row>
    <row r="591" spans="1:5" ht="14.4">
      <c r="A591" s="58"/>
      <c r="C591" s="58"/>
      <c r="E591" s="58"/>
    </row>
    <row r="592" spans="1:5" ht="14.4">
      <c r="A592" s="58"/>
      <c r="C592" s="58"/>
      <c r="E592" s="58"/>
    </row>
    <row r="593" spans="1:5" ht="14.4">
      <c r="A593" s="58"/>
      <c r="C593" s="58"/>
      <c r="E593" s="58"/>
    </row>
    <row r="594" spans="1:5" ht="14.4">
      <c r="A594" s="58"/>
      <c r="C594" s="58"/>
      <c r="E594" s="58"/>
    </row>
    <row r="595" spans="1:5" ht="14.4">
      <c r="A595" s="58"/>
      <c r="C595" s="58"/>
      <c r="E595" s="58"/>
    </row>
    <row r="596" spans="1:5" ht="14.4">
      <c r="A596" s="58"/>
      <c r="C596" s="58"/>
      <c r="E596" s="58"/>
    </row>
    <row r="597" spans="1:5" ht="14.4">
      <c r="A597" s="58"/>
      <c r="C597" s="58"/>
      <c r="E597" s="58"/>
    </row>
    <row r="598" spans="1:5" ht="14.4">
      <c r="A598" s="58"/>
      <c r="C598" s="58"/>
      <c r="E598" s="58"/>
    </row>
    <row r="599" spans="1:5" ht="14.4">
      <c r="A599" s="58"/>
      <c r="C599" s="58"/>
      <c r="E599" s="58"/>
    </row>
    <row r="600" spans="1:5" ht="14.4">
      <c r="A600" s="58"/>
      <c r="C600" s="58"/>
      <c r="E600" s="58"/>
    </row>
    <row r="601" spans="1:5" ht="14.4">
      <c r="A601" s="58"/>
      <c r="C601" s="58"/>
      <c r="E601" s="58"/>
    </row>
    <row r="602" spans="1:5" ht="14.4">
      <c r="A602" s="58"/>
      <c r="C602" s="58"/>
      <c r="E602" s="58"/>
    </row>
    <row r="603" spans="1:5" ht="14.4">
      <c r="A603" s="58"/>
      <c r="C603" s="58"/>
      <c r="E603" s="58"/>
    </row>
    <row r="604" spans="1:5" ht="14.4">
      <c r="A604" s="58"/>
      <c r="C604" s="58"/>
      <c r="E604" s="58"/>
    </row>
    <row r="605" spans="1:5" ht="14.4">
      <c r="A605" s="58"/>
      <c r="C605" s="58"/>
      <c r="E605" s="58"/>
    </row>
    <row r="606" spans="1:5" ht="14.4">
      <c r="A606" s="58"/>
      <c r="C606" s="58"/>
      <c r="E606" s="58"/>
    </row>
    <row r="607" spans="1:5" ht="14.4">
      <c r="A607" s="58"/>
      <c r="C607" s="58"/>
      <c r="E607" s="58"/>
    </row>
    <row r="608" spans="1:5" ht="14.4">
      <c r="A608" s="58"/>
      <c r="C608" s="58"/>
      <c r="E608" s="58"/>
    </row>
    <row r="609" spans="1:5" ht="14.4">
      <c r="A609" s="58"/>
      <c r="C609" s="58"/>
      <c r="E609" s="58"/>
    </row>
    <row r="610" spans="1:5" ht="14.4">
      <c r="A610" s="58"/>
      <c r="C610" s="58"/>
      <c r="E610" s="58"/>
    </row>
    <row r="611" spans="1:5" ht="14.4">
      <c r="A611" s="58"/>
      <c r="C611" s="58"/>
      <c r="E611" s="58"/>
    </row>
    <row r="612" spans="1:5" ht="14.4">
      <c r="A612" s="58"/>
      <c r="C612" s="58"/>
      <c r="E612" s="58"/>
    </row>
    <row r="613" spans="1:5" ht="14.4">
      <c r="A613" s="58"/>
      <c r="C613" s="58"/>
      <c r="E613" s="58"/>
    </row>
    <row r="614" spans="1:5" ht="14.4">
      <c r="A614" s="58"/>
      <c r="C614" s="58"/>
      <c r="E614" s="58"/>
    </row>
    <row r="615" spans="1:5" ht="14.4">
      <c r="A615" s="58"/>
      <c r="C615" s="58"/>
      <c r="E615" s="58"/>
    </row>
    <row r="616" spans="1:5" ht="14.4">
      <c r="A616" s="58"/>
      <c r="C616" s="58"/>
      <c r="E616" s="58"/>
    </row>
    <row r="617" spans="1:5" ht="14.4">
      <c r="A617" s="58"/>
      <c r="C617" s="58"/>
      <c r="E617" s="58"/>
    </row>
    <row r="618" spans="1:5" ht="14.4">
      <c r="A618" s="58"/>
      <c r="C618" s="58"/>
      <c r="E618" s="58"/>
    </row>
    <row r="619" spans="1:5" ht="14.4">
      <c r="A619" s="58"/>
      <c r="C619" s="58"/>
      <c r="E619" s="58"/>
    </row>
    <row r="620" spans="1:5" ht="14.4">
      <c r="A620" s="58"/>
      <c r="C620" s="58"/>
      <c r="E620" s="58"/>
    </row>
    <row r="621" spans="1:5" ht="14.4">
      <c r="A621" s="58"/>
      <c r="C621" s="58"/>
      <c r="E621" s="58"/>
    </row>
    <row r="622" spans="1:5" ht="14.4">
      <c r="A622" s="58"/>
      <c r="C622" s="58"/>
      <c r="E622" s="58"/>
    </row>
    <row r="623" spans="1:5" ht="14.4">
      <c r="A623" s="58"/>
      <c r="C623" s="58"/>
      <c r="E623" s="58"/>
    </row>
    <row r="624" spans="1:5" ht="14.4">
      <c r="A624" s="58"/>
      <c r="C624" s="58"/>
      <c r="E624" s="58"/>
    </row>
    <row r="625" spans="1:5" ht="14.4">
      <c r="A625" s="58"/>
      <c r="C625" s="58"/>
      <c r="E625" s="58"/>
    </row>
    <row r="626" spans="1:5" ht="14.4">
      <c r="A626" s="58"/>
      <c r="C626" s="58"/>
      <c r="E626" s="58"/>
    </row>
    <row r="627" spans="1:5" ht="14.4">
      <c r="A627" s="58"/>
      <c r="C627" s="58"/>
      <c r="E627" s="58"/>
    </row>
    <row r="628" spans="1:5" ht="14.4">
      <c r="A628" s="58"/>
      <c r="C628" s="58"/>
      <c r="E628" s="58"/>
    </row>
    <row r="629" spans="1:5" ht="14.4">
      <c r="A629" s="58"/>
      <c r="C629" s="58"/>
      <c r="E629" s="58"/>
    </row>
    <row r="630" spans="1:5" ht="14.4">
      <c r="A630" s="58"/>
      <c r="C630" s="58"/>
      <c r="E630" s="58"/>
    </row>
    <row r="631" spans="1:5" ht="14.4">
      <c r="A631" s="58"/>
      <c r="C631" s="58"/>
      <c r="E631" s="58"/>
    </row>
    <row r="632" spans="1:5" ht="14.4">
      <c r="A632" s="58"/>
      <c r="C632" s="58"/>
      <c r="E632" s="58"/>
    </row>
    <row r="633" spans="1:5" ht="14.4">
      <c r="A633" s="58"/>
      <c r="C633" s="58"/>
      <c r="E633" s="58"/>
    </row>
    <row r="634" spans="1:5" ht="14.4">
      <c r="A634" s="58"/>
      <c r="C634" s="58"/>
      <c r="E634" s="58"/>
    </row>
    <row r="635" spans="1:5" ht="14.4">
      <c r="A635" s="58"/>
      <c r="C635" s="58"/>
      <c r="E635" s="58"/>
    </row>
    <row r="636" spans="1:5" ht="14.4">
      <c r="A636" s="58"/>
      <c r="C636" s="58"/>
      <c r="E636" s="58"/>
    </row>
    <row r="637" spans="1:5" ht="14.4">
      <c r="A637" s="58"/>
      <c r="C637" s="58"/>
      <c r="E637" s="58"/>
    </row>
    <row r="638" spans="1:5" ht="14.4">
      <c r="A638" s="58"/>
      <c r="C638" s="58"/>
      <c r="E638" s="58"/>
    </row>
    <row r="639" spans="1:5" ht="14.4">
      <c r="A639" s="58"/>
      <c r="C639" s="58"/>
      <c r="E639" s="58"/>
    </row>
    <row r="640" spans="1:5" ht="14.4">
      <c r="A640" s="58"/>
      <c r="C640" s="58"/>
      <c r="E640" s="58"/>
    </row>
    <row r="641" spans="1:5" ht="14.4">
      <c r="A641" s="58"/>
      <c r="C641" s="58"/>
      <c r="E641" s="58"/>
    </row>
    <row r="642" spans="1:5" ht="14.4">
      <c r="A642" s="58"/>
      <c r="C642" s="58"/>
      <c r="E642" s="58"/>
    </row>
    <row r="643" spans="1:5" ht="14.4">
      <c r="A643" s="58"/>
      <c r="C643" s="58"/>
      <c r="E643" s="58"/>
    </row>
    <row r="644" spans="1:5" ht="14.4">
      <c r="A644" s="58"/>
      <c r="C644" s="58"/>
      <c r="E644" s="58"/>
    </row>
    <row r="645" spans="1:5" ht="14.4">
      <c r="A645" s="58"/>
      <c r="C645" s="58"/>
      <c r="E645" s="58"/>
    </row>
    <row r="646" spans="1:5" ht="14.4">
      <c r="A646" s="58"/>
      <c r="C646" s="58"/>
      <c r="E646" s="58"/>
    </row>
    <row r="647" spans="1:5" ht="14.4">
      <c r="A647" s="58"/>
      <c r="C647" s="58"/>
      <c r="E647" s="58"/>
    </row>
    <row r="648" spans="1:5" ht="14.4">
      <c r="A648" s="58"/>
      <c r="C648" s="58"/>
      <c r="E648" s="58"/>
    </row>
    <row r="649" spans="1:5" ht="14.4">
      <c r="A649" s="58"/>
      <c r="C649" s="58"/>
      <c r="E649" s="58"/>
    </row>
    <row r="650" spans="1:5" ht="14.4">
      <c r="A650" s="58"/>
      <c r="C650" s="58"/>
      <c r="E650" s="58"/>
    </row>
    <row r="651" spans="1:5" ht="14.4">
      <c r="A651" s="58"/>
      <c r="C651" s="58"/>
      <c r="E651" s="58"/>
    </row>
    <row r="652" spans="1:5" ht="14.4">
      <c r="A652" s="58"/>
      <c r="C652" s="58"/>
      <c r="E652" s="58"/>
    </row>
    <row r="653" spans="1:5" ht="14.4">
      <c r="A653" s="58"/>
      <c r="C653" s="58"/>
      <c r="E653" s="58"/>
    </row>
    <row r="654" spans="1:5" ht="14.4">
      <c r="A654" s="58"/>
      <c r="C654" s="58"/>
      <c r="E654" s="58"/>
    </row>
    <row r="655" spans="1:5" ht="14.4">
      <c r="A655" s="58"/>
      <c r="C655" s="58"/>
      <c r="E655" s="58"/>
    </row>
    <row r="656" spans="1:5" ht="14.4">
      <c r="A656" s="58"/>
      <c r="C656" s="58"/>
      <c r="E656" s="58"/>
    </row>
    <row r="657" spans="1:5" ht="14.4">
      <c r="A657" s="58"/>
      <c r="C657" s="58"/>
      <c r="E657" s="58"/>
    </row>
    <row r="658" spans="1:5" ht="14.4">
      <c r="A658" s="58"/>
      <c r="C658" s="58"/>
      <c r="E658" s="58"/>
    </row>
    <row r="659" spans="1:5" ht="14.4">
      <c r="A659" s="58"/>
      <c r="C659" s="58"/>
      <c r="E659" s="58"/>
    </row>
    <row r="660" spans="1:5" ht="14.4">
      <c r="A660" s="58"/>
      <c r="C660" s="58"/>
      <c r="E660" s="58"/>
    </row>
    <row r="661" spans="1:5" ht="14.4">
      <c r="A661" s="58"/>
      <c r="C661" s="58"/>
      <c r="E661" s="58"/>
    </row>
    <row r="662" spans="1:5" ht="14.4">
      <c r="A662" s="58"/>
      <c r="C662" s="58"/>
      <c r="E662" s="58"/>
    </row>
    <row r="663" spans="1:5" ht="14.4">
      <c r="A663" s="58"/>
      <c r="C663" s="58"/>
      <c r="E663" s="58"/>
    </row>
    <row r="664" spans="1:5" ht="14.4">
      <c r="A664" s="58"/>
      <c r="C664" s="58"/>
      <c r="E664" s="58"/>
    </row>
    <row r="665" spans="1:5" ht="14.4">
      <c r="A665" s="58"/>
      <c r="C665" s="58"/>
      <c r="E665" s="58"/>
    </row>
    <row r="666" spans="1:5" ht="14.4">
      <c r="A666" s="58"/>
      <c r="C666" s="58"/>
      <c r="E666" s="58"/>
    </row>
    <row r="667" spans="1:5" ht="14.4">
      <c r="A667" s="58"/>
      <c r="C667" s="58"/>
      <c r="E667" s="58"/>
    </row>
    <row r="668" spans="1:5" ht="14.4">
      <c r="A668" s="58"/>
      <c r="C668" s="58"/>
      <c r="E668" s="58"/>
    </row>
    <row r="669" spans="1:5" ht="14.4">
      <c r="A669" s="58"/>
      <c r="C669" s="58"/>
      <c r="E669" s="58"/>
    </row>
    <row r="670" spans="1:5" ht="14.4">
      <c r="A670" s="58"/>
      <c r="C670" s="58"/>
      <c r="E670" s="58"/>
    </row>
    <row r="671" spans="1:5" ht="14.4">
      <c r="A671" s="58"/>
      <c r="C671" s="58"/>
      <c r="E671" s="58"/>
    </row>
    <row r="672" spans="1:5" ht="14.4">
      <c r="A672" s="58"/>
      <c r="C672" s="58"/>
      <c r="E672" s="58"/>
    </row>
    <row r="673" spans="1:5" ht="14.4">
      <c r="A673" s="58"/>
      <c r="C673" s="58"/>
      <c r="E673" s="58"/>
    </row>
    <row r="674" spans="1:5" ht="14.4">
      <c r="A674" s="58"/>
      <c r="C674" s="58"/>
      <c r="E674" s="58"/>
    </row>
    <row r="675" spans="1:5" ht="14.4">
      <c r="A675" s="58"/>
      <c r="C675" s="58"/>
      <c r="E675" s="58"/>
    </row>
    <row r="676" spans="1:5" ht="14.4">
      <c r="A676" s="58"/>
      <c r="C676" s="58"/>
      <c r="E676" s="58"/>
    </row>
    <row r="677" spans="1:5" ht="14.4">
      <c r="A677" s="58"/>
      <c r="C677" s="58"/>
      <c r="E677" s="58"/>
    </row>
    <row r="678" spans="1:5" ht="14.4">
      <c r="A678" s="58"/>
      <c r="C678" s="58"/>
      <c r="E678" s="58"/>
    </row>
    <row r="679" spans="1:5" ht="14.4">
      <c r="A679" s="58"/>
      <c r="C679" s="58"/>
      <c r="E679" s="58"/>
    </row>
    <row r="680" spans="1:5" ht="14.4">
      <c r="A680" s="58"/>
      <c r="C680" s="58"/>
      <c r="E680" s="58"/>
    </row>
    <row r="681" spans="1:5" ht="14.4">
      <c r="A681" s="58"/>
      <c r="C681" s="58"/>
      <c r="E681" s="58"/>
    </row>
    <row r="682" spans="1:5" ht="14.4">
      <c r="A682" s="58"/>
      <c r="C682" s="58"/>
      <c r="E682" s="58"/>
    </row>
    <row r="683" spans="1:5" ht="14.4">
      <c r="A683" s="58"/>
      <c r="C683" s="58"/>
      <c r="E683" s="58"/>
    </row>
    <row r="684" spans="1:5" ht="14.4">
      <c r="A684" s="58"/>
      <c r="C684" s="58"/>
      <c r="E684" s="58"/>
    </row>
    <row r="685" spans="1:5" ht="14.4">
      <c r="A685" s="58"/>
      <c r="C685" s="58"/>
      <c r="E685" s="58"/>
    </row>
    <row r="686" spans="1:5" ht="14.4">
      <c r="A686" s="58"/>
      <c r="C686" s="58"/>
      <c r="E686" s="58"/>
    </row>
    <row r="687" spans="1:5" ht="14.4">
      <c r="A687" s="58"/>
      <c r="C687" s="58"/>
      <c r="E687" s="58"/>
    </row>
    <row r="688" spans="1:5" ht="14.4">
      <c r="A688" s="58"/>
      <c r="C688" s="58"/>
      <c r="E688" s="58"/>
    </row>
    <row r="689" spans="1:5" ht="14.4">
      <c r="A689" s="58"/>
      <c r="C689" s="58"/>
      <c r="E689" s="58"/>
    </row>
    <row r="690" spans="1:5" ht="14.4">
      <c r="A690" s="58"/>
      <c r="C690" s="58"/>
      <c r="E690" s="58"/>
    </row>
    <row r="691" spans="1:5" ht="14.4">
      <c r="A691" s="58"/>
      <c r="C691" s="58"/>
      <c r="E691" s="58"/>
    </row>
    <row r="692" spans="1:5" ht="14.4">
      <c r="A692" s="58"/>
      <c r="C692" s="58"/>
      <c r="E692" s="58"/>
    </row>
    <row r="693" spans="1:5" ht="14.4">
      <c r="A693" s="58"/>
      <c r="C693" s="58"/>
      <c r="E693" s="58"/>
    </row>
    <row r="694" spans="1:5" ht="14.4">
      <c r="A694" s="58"/>
      <c r="C694" s="58"/>
      <c r="E694" s="58"/>
    </row>
    <row r="695" spans="1:5" ht="14.4">
      <c r="A695" s="58"/>
      <c r="C695" s="58"/>
      <c r="E695" s="58"/>
    </row>
    <row r="696" spans="1:5" ht="14.4">
      <c r="A696" s="58"/>
      <c r="C696" s="58"/>
      <c r="E696" s="58"/>
    </row>
    <row r="697" spans="1:5" ht="14.4">
      <c r="A697" s="58"/>
      <c r="C697" s="58"/>
      <c r="E697" s="58"/>
    </row>
    <row r="698" spans="1:5" ht="14.4">
      <c r="A698" s="58"/>
      <c r="C698" s="58"/>
      <c r="E698" s="58"/>
    </row>
    <row r="699" spans="1:5" ht="14.4">
      <c r="A699" s="58"/>
      <c r="C699" s="58"/>
      <c r="E699" s="58"/>
    </row>
    <row r="700" spans="1:5" ht="14.4">
      <c r="A700" s="58"/>
      <c r="C700" s="58"/>
      <c r="E700" s="58"/>
    </row>
    <row r="701" spans="1:5" ht="14.4">
      <c r="A701" s="58"/>
      <c r="C701" s="58"/>
      <c r="E701" s="58"/>
    </row>
    <row r="702" spans="1:5" ht="14.4">
      <c r="A702" s="58"/>
      <c r="C702" s="58"/>
      <c r="E702" s="58"/>
    </row>
    <row r="703" spans="1:5" ht="14.4">
      <c r="A703" s="58"/>
      <c r="C703" s="58"/>
      <c r="E703" s="58"/>
    </row>
    <row r="704" spans="1:5" ht="14.4">
      <c r="A704" s="58"/>
      <c r="C704" s="58"/>
      <c r="E704" s="58"/>
    </row>
    <row r="705" spans="1:5" ht="14.4">
      <c r="A705" s="58"/>
      <c r="C705" s="58"/>
      <c r="E705" s="58"/>
    </row>
    <row r="706" spans="1:5" ht="14.4">
      <c r="A706" s="58"/>
      <c r="C706" s="58"/>
      <c r="E706" s="58"/>
    </row>
    <row r="707" spans="1:5" ht="14.4">
      <c r="A707" s="58"/>
      <c r="C707" s="58"/>
      <c r="E707" s="58"/>
    </row>
    <row r="708" spans="1:5" ht="14.4">
      <c r="A708" s="58"/>
      <c r="C708" s="58"/>
      <c r="E708" s="58"/>
    </row>
    <row r="709" spans="1:5" ht="14.4">
      <c r="A709" s="58"/>
      <c r="C709" s="58"/>
      <c r="E709" s="58"/>
    </row>
    <row r="710" spans="1:5" ht="14.4">
      <c r="A710" s="58"/>
      <c r="C710" s="58"/>
      <c r="E710" s="58"/>
    </row>
    <row r="711" spans="1:5" ht="14.4">
      <c r="A711" s="58"/>
      <c r="C711" s="58"/>
      <c r="E711" s="58"/>
    </row>
    <row r="712" spans="1:5" ht="14.4">
      <c r="A712" s="58"/>
      <c r="C712" s="58"/>
      <c r="E712" s="58"/>
    </row>
    <row r="713" spans="1:5" ht="14.4">
      <c r="A713" s="58"/>
      <c r="C713" s="58"/>
      <c r="E713" s="58"/>
    </row>
    <row r="714" spans="1:5" ht="14.4">
      <c r="A714" s="58"/>
      <c r="C714" s="58"/>
      <c r="E714" s="58"/>
    </row>
    <row r="715" spans="1:5" ht="14.4">
      <c r="A715" s="58"/>
      <c r="C715" s="58"/>
      <c r="E715" s="58"/>
    </row>
    <row r="716" spans="1:5" ht="14.4">
      <c r="A716" s="58"/>
      <c r="C716" s="58"/>
      <c r="E716" s="58"/>
    </row>
    <row r="717" spans="1:5" ht="14.4">
      <c r="A717" s="58"/>
      <c r="C717" s="58"/>
      <c r="E717" s="58"/>
    </row>
    <row r="718" spans="1:5" ht="14.4">
      <c r="A718" s="58"/>
      <c r="C718" s="58"/>
      <c r="E718" s="58"/>
    </row>
    <row r="719" spans="1:5" ht="14.4">
      <c r="A719" s="58"/>
      <c r="C719" s="58"/>
      <c r="E719" s="58"/>
    </row>
    <row r="720" spans="1:5" ht="14.4">
      <c r="A720" s="58"/>
      <c r="C720" s="58"/>
      <c r="E720" s="58"/>
    </row>
    <row r="721" spans="1:5" ht="14.4">
      <c r="A721" s="58"/>
      <c r="C721" s="58"/>
      <c r="E721" s="58"/>
    </row>
    <row r="722" spans="1:5" ht="14.4">
      <c r="A722" s="58"/>
      <c r="C722" s="58"/>
      <c r="E722" s="58"/>
    </row>
    <row r="723" spans="1:5" ht="14.4">
      <c r="A723" s="58"/>
      <c r="C723" s="58"/>
      <c r="E723" s="58"/>
    </row>
    <row r="724" spans="1:5" ht="14.4">
      <c r="A724" s="58"/>
      <c r="C724" s="58"/>
      <c r="E724" s="58"/>
    </row>
    <row r="725" spans="1:5" ht="14.4">
      <c r="A725" s="58"/>
      <c r="C725" s="58"/>
      <c r="E725" s="58"/>
    </row>
    <row r="726" spans="1:5" ht="14.4">
      <c r="A726" s="58"/>
      <c r="C726" s="58"/>
      <c r="E726" s="58"/>
    </row>
    <row r="727" spans="1:5" ht="14.4">
      <c r="A727" s="58"/>
      <c r="C727" s="58"/>
      <c r="E727" s="58"/>
    </row>
    <row r="728" spans="1:5" ht="14.4">
      <c r="A728" s="58"/>
      <c r="C728" s="58"/>
      <c r="E728" s="58"/>
    </row>
    <row r="729" spans="1:5" ht="14.4">
      <c r="A729" s="58"/>
      <c r="C729" s="58"/>
      <c r="E729" s="58"/>
    </row>
    <row r="730" spans="1:5" ht="14.4">
      <c r="A730" s="58"/>
      <c r="C730" s="58"/>
      <c r="E730" s="58"/>
    </row>
    <row r="731" spans="1:5" ht="14.4">
      <c r="A731" s="58"/>
      <c r="C731" s="58"/>
      <c r="E731" s="58"/>
    </row>
    <row r="732" spans="1:5" ht="14.4">
      <c r="A732" s="58"/>
      <c r="C732" s="58"/>
      <c r="E732" s="58"/>
    </row>
    <row r="733" spans="1:5" ht="14.4">
      <c r="A733" s="58"/>
      <c r="C733" s="58"/>
      <c r="E733" s="58"/>
    </row>
    <row r="734" spans="1:5" ht="14.4">
      <c r="A734" s="58"/>
      <c r="C734" s="58"/>
      <c r="E734" s="58"/>
    </row>
    <row r="735" spans="1:5" ht="14.4">
      <c r="A735" s="58"/>
      <c r="C735" s="58"/>
      <c r="E735" s="58"/>
    </row>
    <row r="736" spans="1:5" ht="14.4">
      <c r="A736" s="58"/>
      <c r="C736" s="58"/>
      <c r="E736" s="58"/>
    </row>
    <row r="737" spans="1:5" ht="14.4">
      <c r="A737" s="58"/>
      <c r="C737" s="58"/>
      <c r="E737" s="58"/>
    </row>
    <row r="738" spans="1:5" ht="14.4">
      <c r="A738" s="58"/>
      <c r="C738" s="58"/>
      <c r="E738" s="58"/>
    </row>
    <row r="739" spans="1:5" ht="14.4">
      <c r="A739" s="58"/>
      <c r="C739" s="58"/>
      <c r="E739" s="58"/>
    </row>
    <row r="740" spans="1:5" ht="14.4">
      <c r="A740" s="58"/>
      <c r="C740" s="58"/>
      <c r="E740" s="58"/>
    </row>
    <row r="741" spans="1:5" ht="14.4">
      <c r="A741" s="58"/>
      <c r="C741" s="58"/>
      <c r="E741" s="58"/>
    </row>
    <row r="742" spans="1:5" ht="14.4">
      <c r="A742" s="58"/>
      <c r="C742" s="58"/>
      <c r="E742" s="58"/>
    </row>
    <row r="743" spans="1:5" ht="14.4">
      <c r="A743" s="58"/>
      <c r="C743" s="58"/>
      <c r="E743" s="58"/>
    </row>
    <row r="744" spans="1:5" ht="14.4">
      <c r="A744" s="58"/>
      <c r="C744" s="58"/>
      <c r="E744" s="58"/>
    </row>
    <row r="745" spans="1:5" ht="14.4">
      <c r="A745" s="58"/>
      <c r="C745" s="58"/>
      <c r="E745" s="58"/>
    </row>
    <row r="746" spans="1:5" ht="14.4">
      <c r="A746" s="58"/>
      <c r="C746" s="58"/>
      <c r="E746" s="58"/>
    </row>
    <row r="747" spans="1:5" ht="14.4">
      <c r="A747" s="58"/>
      <c r="C747" s="58"/>
      <c r="E747" s="58"/>
    </row>
    <row r="748" spans="1:5" ht="14.4">
      <c r="A748" s="58"/>
      <c r="C748" s="58"/>
      <c r="E748" s="58"/>
    </row>
    <row r="749" spans="1:5" ht="14.4">
      <c r="A749" s="58"/>
      <c r="C749" s="58"/>
      <c r="E749" s="58"/>
    </row>
    <row r="750" spans="1:5" ht="14.4">
      <c r="A750" s="58"/>
      <c r="C750" s="58"/>
      <c r="E750" s="58"/>
    </row>
    <row r="751" spans="1:5" ht="14.4">
      <c r="A751" s="58"/>
      <c r="C751" s="58"/>
      <c r="E751" s="58"/>
    </row>
    <row r="752" spans="1:5" ht="14.4">
      <c r="A752" s="58"/>
      <c r="C752" s="58"/>
      <c r="E752" s="58"/>
    </row>
    <row r="753" spans="1:5" ht="14.4">
      <c r="A753" s="58"/>
      <c r="C753" s="58"/>
      <c r="E753" s="58"/>
    </row>
    <row r="754" spans="1:5" ht="14.4">
      <c r="A754" s="58"/>
      <c r="C754" s="58"/>
      <c r="E754" s="58"/>
    </row>
    <row r="755" spans="1:5" ht="14.4">
      <c r="A755" s="58"/>
      <c r="C755" s="58"/>
      <c r="E755" s="58"/>
    </row>
    <row r="756" spans="1:5" ht="14.4">
      <c r="A756" s="58"/>
      <c r="C756" s="58"/>
      <c r="E756" s="58"/>
    </row>
    <row r="757" spans="1:5" ht="14.4">
      <c r="A757" s="58"/>
      <c r="C757" s="58"/>
      <c r="E757" s="58"/>
    </row>
    <row r="758" spans="1:5" ht="14.4">
      <c r="A758" s="58"/>
      <c r="C758" s="58"/>
      <c r="E758" s="58"/>
    </row>
    <row r="759" spans="1:5" ht="14.4">
      <c r="A759" s="58"/>
      <c r="C759" s="58"/>
      <c r="E759" s="58"/>
    </row>
    <row r="760" spans="1:5" ht="14.4">
      <c r="A760" s="58"/>
      <c r="C760" s="58"/>
      <c r="E760" s="58"/>
    </row>
    <row r="761" spans="1:5" ht="14.4">
      <c r="A761" s="58"/>
      <c r="C761" s="58"/>
      <c r="E761" s="58"/>
    </row>
    <row r="762" spans="1:5" ht="14.4">
      <c r="A762" s="58"/>
      <c r="C762" s="58"/>
      <c r="E762" s="58"/>
    </row>
    <row r="763" spans="1:5" ht="14.4">
      <c r="A763" s="58"/>
      <c r="C763" s="58"/>
      <c r="E763" s="58"/>
    </row>
    <row r="764" spans="1:5" ht="14.4">
      <c r="A764" s="58"/>
      <c r="C764" s="58"/>
      <c r="E764" s="58"/>
    </row>
    <row r="765" spans="1:5" ht="14.4">
      <c r="A765" s="58"/>
      <c r="C765" s="58"/>
      <c r="E765" s="58"/>
    </row>
    <row r="766" spans="1:5" ht="14.4">
      <c r="A766" s="58"/>
      <c r="C766" s="58"/>
      <c r="E766" s="58"/>
    </row>
    <row r="767" spans="1:5" ht="14.4">
      <c r="A767" s="58"/>
      <c r="C767" s="58"/>
      <c r="E767" s="58"/>
    </row>
    <row r="768" spans="1:5" ht="14.4">
      <c r="A768" s="58"/>
      <c r="C768" s="58"/>
      <c r="E768" s="58"/>
    </row>
    <row r="769" spans="1:5" ht="14.4">
      <c r="A769" s="58"/>
      <c r="C769" s="58"/>
      <c r="E769" s="58"/>
    </row>
    <row r="770" spans="1:5" ht="14.4">
      <c r="A770" s="58"/>
      <c r="C770" s="58"/>
      <c r="E770" s="58"/>
    </row>
    <row r="771" spans="1:5" ht="14.4">
      <c r="A771" s="58"/>
      <c r="C771" s="58"/>
      <c r="E771" s="58"/>
    </row>
    <row r="772" spans="1:5" ht="14.4">
      <c r="A772" s="58"/>
      <c r="C772" s="58"/>
      <c r="E772" s="58"/>
    </row>
    <row r="773" spans="1:5" ht="14.4">
      <c r="A773" s="58"/>
      <c r="C773" s="58"/>
      <c r="E773" s="58"/>
    </row>
    <row r="774" spans="1:5" ht="14.4">
      <c r="A774" s="58"/>
      <c r="C774" s="58"/>
      <c r="E774" s="58"/>
    </row>
    <row r="775" spans="1:5" ht="14.4">
      <c r="A775" s="58"/>
      <c r="C775" s="58"/>
      <c r="E775" s="58"/>
    </row>
    <row r="776" spans="1:5" ht="14.4">
      <c r="A776" s="58"/>
      <c r="C776" s="58"/>
      <c r="E776" s="58"/>
    </row>
    <row r="777" spans="1:5" ht="14.4">
      <c r="A777" s="58"/>
      <c r="C777" s="58"/>
      <c r="E777" s="58"/>
    </row>
    <row r="778" spans="1:5" ht="14.4">
      <c r="A778" s="58"/>
      <c r="C778" s="58"/>
      <c r="E778" s="58"/>
    </row>
    <row r="779" spans="1:5" ht="14.4">
      <c r="A779" s="58"/>
      <c r="C779" s="58"/>
      <c r="E779" s="58"/>
    </row>
    <row r="780" spans="1:5" ht="14.4">
      <c r="A780" s="58"/>
      <c r="C780" s="58"/>
      <c r="E780" s="58"/>
    </row>
    <row r="781" spans="1:5" ht="14.4">
      <c r="A781" s="58"/>
      <c r="C781" s="58"/>
      <c r="E781" s="58"/>
    </row>
    <row r="782" spans="1:5" ht="14.4">
      <c r="A782" s="58"/>
      <c r="C782" s="58"/>
      <c r="E782" s="58"/>
    </row>
    <row r="783" spans="1:5" ht="14.4">
      <c r="A783" s="58"/>
      <c r="C783" s="58"/>
      <c r="E783" s="58"/>
    </row>
    <row r="784" spans="1:5" ht="14.4">
      <c r="A784" s="58"/>
      <c r="C784" s="58"/>
      <c r="E784" s="58"/>
    </row>
    <row r="785" spans="1:5" ht="14.4">
      <c r="A785" s="58"/>
      <c r="C785" s="58"/>
      <c r="E785" s="58"/>
    </row>
    <row r="786" spans="1:5" ht="14.4">
      <c r="A786" s="58"/>
      <c r="C786" s="58"/>
      <c r="E786" s="58"/>
    </row>
    <row r="787" spans="1:5" ht="14.4">
      <c r="A787" s="58"/>
      <c r="C787" s="58"/>
      <c r="E787" s="58"/>
    </row>
    <row r="788" spans="1:5" ht="14.4">
      <c r="A788" s="58"/>
      <c r="C788" s="58"/>
      <c r="E788" s="58"/>
    </row>
    <row r="789" spans="1:5" ht="14.4">
      <c r="A789" s="58"/>
      <c r="C789" s="58"/>
      <c r="E789" s="58"/>
    </row>
    <row r="790" spans="1:5" ht="14.4">
      <c r="A790" s="58"/>
      <c r="C790" s="58"/>
      <c r="E790" s="58"/>
    </row>
    <row r="791" spans="1:5" ht="14.4">
      <c r="A791" s="58"/>
      <c r="C791" s="58"/>
      <c r="E791" s="58"/>
    </row>
    <row r="792" spans="1:5" ht="14.4">
      <c r="A792" s="58"/>
      <c r="C792" s="58"/>
      <c r="E792" s="58"/>
    </row>
    <row r="793" spans="1:5" ht="14.4">
      <c r="A793" s="58"/>
      <c r="C793" s="58"/>
      <c r="E793" s="58"/>
    </row>
    <row r="794" spans="1:5" ht="14.4">
      <c r="A794" s="58"/>
      <c r="C794" s="58"/>
      <c r="E794" s="58"/>
    </row>
    <row r="795" spans="1:5" ht="14.4">
      <c r="A795" s="58"/>
      <c r="C795" s="58"/>
      <c r="E795" s="58"/>
    </row>
    <row r="796" spans="1:5" ht="14.4">
      <c r="A796" s="58"/>
      <c r="C796" s="58"/>
      <c r="E796" s="58"/>
    </row>
    <row r="797" spans="1:5" ht="14.4">
      <c r="A797" s="58"/>
      <c r="C797" s="58"/>
      <c r="E797" s="58"/>
    </row>
    <row r="798" spans="1:5" ht="14.4">
      <c r="A798" s="58"/>
      <c r="C798" s="58"/>
      <c r="E798" s="58"/>
    </row>
    <row r="799" spans="1:5" ht="14.4">
      <c r="A799" s="58"/>
      <c r="C799" s="58"/>
      <c r="E799" s="58"/>
    </row>
    <row r="800" spans="1:5" ht="14.4">
      <c r="A800" s="58"/>
      <c r="C800" s="58"/>
      <c r="E800" s="58"/>
    </row>
    <row r="801" spans="1:5" ht="14.4">
      <c r="A801" s="58"/>
      <c r="C801" s="58"/>
      <c r="E801" s="58"/>
    </row>
    <row r="802" spans="1:5" ht="14.4">
      <c r="A802" s="58"/>
      <c r="C802" s="58"/>
      <c r="E802" s="58"/>
    </row>
    <row r="803" spans="1:5" ht="14.4">
      <c r="A803" s="58"/>
      <c r="C803" s="58"/>
      <c r="E803" s="58"/>
    </row>
    <row r="804" spans="1:5" ht="14.4">
      <c r="A804" s="58"/>
      <c r="C804" s="58"/>
      <c r="E804" s="58"/>
    </row>
    <row r="805" spans="1:5" ht="14.4">
      <c r="A805" s="58"/>
      <c r="C805" s="58"/>
      <c r="E805" s="58"/>
    </row>
    <row r="806" spans="1:5" ht="14.4">
      <c r="A806" s="58"/>
      <c r="C806" s="58"/>
      <c r="E806" s="58"/>
    </row>
    <row r="807" spans="1:5" ht="14.4">
      <c r="A807" s="58"/>
      <c r="C807" s="58"/>
      <c r="E807" s="58"/>
    </row>
    <row r="808" spans="1:5" ht="14.4">
      <c r="A808" s="58"/>
      <c r="C808" s="58"/>
      <c r="E808" s="58"/>
    </row>
    <row r="809" spans="1:5" ht="14.4">
      <c r="A809" s="58"/>
      <c r="C809" s="58"/>
      <c r="E809" s="58"/>
    </row>
    <row r="810" spans="1:5" ht="14.4">
      <c r="A810" s="58"/>
      <c r="C810" s="58"/>
      <c r="E810" s="58"/>
    </row>
    <row r="811" spans="1:5" ht="14.4">
      <c r="A811" s="58"/>
      <c r="C811" s="58"/>
      <c r="E811" s="58"/>
    </row>
    <row r="812" spans="1:5" ht="14.4">
      <c r="A812" s="58"/>
      <c r="C812" s="58"/>
      <c r="E812" s="58"/>
    </row>
    <row r="813" spans="1:5" ht="14.4">
      <c r="A813" s="58"/>
      <c r="C813" s="58"/>
      <c r="E813" s="58"/>
    </row>
    <row r="814" spans="1:5" ht="14.4">
      <c r="A814" s="58"/>
      <c r="C814" s="58"/>
      <c r="E814" s="58"/>
    </row>
    <row r="815" spans="1:5" ht="14.4">
      <c r="A815" s="58"/>
      <c r="C815" s="58"/>
      <c r="E815" s="58"/>
    </row>
    <row r="816" spans="1:5" ht="14.4">
      <c r="A816" s="58"/>
      <c r="C816" s="58"/>
      <c r="E816" s="58"/>
    </row>
    <row r="817" spans="1:5" ht="14.4">
      <c r="A817" s="58"/>
      <c r="C817" s="58"/>
      <c r="E817" s="58"/>
    </row>
    <row r="818" spans="1:5" ht="14.4">
      <c r="A818" s="58"/>
      <c r="C818" s="58"/>
      <c r="E818" s="58"/>
    </row>
    <row r="819" spans="1:5" ht="14.4">
      <c r="A819" s="58"/>
      <c r="C819" s="58"/>
      <c r="E819" s="58"/>
    </row>
    <row r="820" spans="1:5" ht="14.4">
      <c r="A820" s="58"/>
      <c r="C820" s="58"/>
      <c r="E820" s="58"/>
    </row>
    <row r="821" spans="1:5" ht="14.4">
      <c r="A821" s="58"/>
      <c r="C821" s="58"/>
      <c r="E821" s="58"/>
    </row>
    <row r="822" spans="1:5" ht="14.4">
      <c r="A822" s="58"/>
      <c r="C822" s="58"/>
      <c r="E822" s="58"/>
    </row>
    <row r="823" spans="1:5" ht="14.4">
      <c r="A823" s="58"/>
      <c r="C823" s="58"/>
      <c r="E823" s="58"/>
    </row>
    <row r="824" spans="1:5" ht="14.4">
      <c r="A824" s="58"/>
      <c r="C824" s="58"/>
      <c r="E824" s="58"/>
    </row>
    <row r="825" spans="1:5" ht="14.4">
      <c r="A825" s="58"/>
      <c r="C825" s="58"/>
      <c r="E825" s="58"/>
    </row>
    <row r="826" spans="1:5" ht="14.4">
      <c r="A826" s="58"/>
      <c r="C826" s="58"/>
      <c r="E826" s="58"/>
    </row>
    <row r="827" spans="1:5" ht="14.4">
      <c r="A827" s="58"/>
      <c r="C827" s="58"/>
      <c r="E827" s="58"/>
    </row>
    <row r="828" spans="1:5" ht="14.4">
      <c r="A828" s="58"/>
      <c r="C828" s="58"/>
      <c r="E828" s="58"/>
    </row>
    <row r="829" spans="1:5" ht="14.4">
      <c r="A829" s="58"/>
      <c r="C829" s="58"/>
      <c r="E829" s="58"/>
    </row>
    <row r="830" spans="1:5" ht="14.4">
      <c r="A830" s="58"/>
      <c r="C830" s="58"/>
      <c r="E830" s="58"/>
    </row>
    <row r="831" spans="1:5" ht="14.4">
      <c r="A831" s="58"/>
      <c r="C831" s="58"/>
      <c r="E831" s="58"/>
    </row>
    <row r="832" spans="1:5" ht="14.4">
      <c r="A832" s="58"/>
      <c r="C832" s="58"/>
      <c r="E832" s="58"/>
    </row>
    <row r="833" spans="1:5" ht="14.4">
      <c r="A833" s="58"/>
      <c r="C833" s="58"/>
      <c r="E833" s="58"/>
    </row>
    <row r="834" spans="1:5" ht="14.4">
      <c r="A834" s="58"/>
      <c r="C834" s="58"/>
      <c r="E834" s="58"/>
    </row>
    <row r="835" spans="1:5" ht="14.4">
      <c r="A835" s="58"/>
      <c r="C835" s="58"/>
      <c r="E835" s="58"/>
    </row>
    <row r="836" spans="1:5" ht="14.4">
      <c r="A836" s="58"/>
      <c r="C836" s="58"/>
      <c r="E836" s="58"/>
    </row>
    <row r="837" spans="1:5" ht="14.4">
      <c r="A837" s="58"/>
      <c r="C837" s="58"/>
      <c r="E837" s="58"/>
    </row>
    <row r="838" spans="1:5" ht="14.4">
      <c r="A838" s="58"/>
      <c r="C838" s="58"/>
      <c r="E838" s="58"/>
    </row>
    <row r="839" spans="1:5" ht="14.4">
      <c r="A839" s="58"/>
      <c r="C839" s="58"/>
      <c r="E839" s="58"/>
    </row>
    <row r="840" spans="1:5" ht="14.4">
      <c r="A840" s="58"/>
      <c r="C840" s="58"/>
      <c r="E840" s="58"/>
    </row>
    <row r="841" spans="1:5" ht="14.4">
      <c r="A841" s="58"/>
      <c r="C841" s="58"/>
      <c r="E841" s="58"/>
    </row>
    <row r="842" spans="1:5" ht="14.4">
      <c r="A842" s="58"/>
      <c r="C842" s="58"/>
      <c r="E842" s="58"/>
    </row>
    <row r="843" spans="1:5" ht="14.4">
      <c r="A843" s="58"/>
      <c r="C843" s="58"/>
      <c r="E843" s="58"/>
    </row>
    <row r="844" spans="1:5" ht="14.4">
      <c r="A844" s="58"/>
      <c r="C844" s="58"/>
      <c r="E844" s="58"/>
    </row>
    <row r="845" spans="1:5" ht="14.4">
      <c r="A845" s="58"/>
      <c r="C845" s="58"/>
      <c r="E845" s="58"/>
    </row>
    <row r="846" spans="1:5" ht="14.4">
      <c r="A846" s="58"/>
      <c r="C846" s="58"/>
      <c r="E846" s="58"/>
    </row>
    <row r="847" spans="1:5" ht="14.4">
      <c r="A847" s="58"/>
      <c r="C847" s="58"/>
      <c r="E847" s="58"/>
    </row>
    <row r="848" spans="1:5" ht="14.4">
      <c r="A848" s="58"/>
      <c r="C848" s="58"/>
      <c r="E848" s="58"/>
    </row>
    <row r="849" spans="1:5" ht="14.4">
      <c r="A849" s="58"/>
      <c r="C849" s="58"/>
      <c r="E849" s="58"/>
    </row>
    <row r="850" spans="1:5" ht="14.4">
      <c r="A850" s="58"/>
      <c r="C850" s="58"/>
      <c r="E850" s="58"/>
    </row>
    <row r="851" spans="1:5" ht="14.4">
      <c r="A851" s="58"/>
      <c r="C851" s="58"/>
      <c r="E851" s="58"/>
    </row>
    <row r="852" spans="1:5" ht="14.4">
      <c r="A852" s="58"/>
      <c r="C852" s="58"/>
      <c r="E852" s="58"/>
    </row>
    <row r="853" spans="1:5" ht="14.4">
      <c r="A853" s="58"/>
      <c r="C853" s="58"/>
      <c r="E853" s="58"/>
    </row>
    <row r="854" spans="1:5" ht="14.4">
      <c r="A854" s="58"/>
      <c r="C854" s="58"/>
      <c r="E854" s="58"/>
    </row>
    <row r="855" spans="1:5" ht="14.4">
      <c r="A855" s="58"/>
      <c r="C855" s="58"/>
      <c r="E855" s="58"/>
    </row>
    <row r="856" spans="1:5" ht="14.4">
      <c r="A856" s="58"/>
      <c r="C856" s="58"/>
      <c r="E856" s="58"/>
    </row>
    <row r="857" spans="1:5" ht="14.4">
      <c r="A857" s="58"/>
      <c r="C857" s="58"/>
      <c r="E857" s="58"/>
    </row>
    <row r="858" spans="1:5" ht="14.4">
      <c r="A858" s="58"/>
      <c r="C858" s="58"/>
      <c r="E858" s="58"/>
    </row>
    <row r="859" spans="1:5" ht="14.4">
      <c r="A859" s="58"/>
      <c r="C859" s="58"/>
      <c r="E859" s="58"/>
    </row>
    <row r="860" spans="1:5" ht="14.4">
      <c r="A860" s="58"/>
      <c r="C860" s="58"/>
      <c r="E860" s="58"/>
    </row>
    <row r="861" spans="1:5" ht="14.4">
      <c r="A861" s="58"/>
      <c r="C861" s="58"/>
      <c r="E861" s="58"/>
    </row>
    <row r="862" spans="1:5" ht="14.4">
      <c r="A862" s="58"/>
      <c r="C862" s="58"/>
      <c r="E862" s="58"/>
    </row>
    <row r="863" spans="1:5" ht="14.4">
      <c r="A863" s="58"/>
      <c r="C863" s="58"/>
      <c r="E863" s="58"/>
    </row>
    <row r="864" spans="1:5" ht="14.4">
      <c r="A864" s="58"/>
      <c r="C864" s="58"/>
      <c r="E864" s="58"/>
    </row>
    <row r="865" spans="1:5" ht="14.4">
      <c r="A865" s="58"/>
      <c r="C865" s="58"/>
      <c r="E865" s="58"/>
    </row>
    <row r="866" spans="1:5" ht="14.4">
      <c r="A866" s="58"/>
      <c r="C866" s="58"/>
      <c r="E866" s="58"/>
    </row>
    <row r="867" spans="1:5" ht="14.4">
      <c r="A867" s="58"/>
      <c r="C867" s="58"/>
      <c r="E867" s="58"/>
    </row>
    <row r="868" spans="1:5" ht="14.4">
      <c r="A868" s="58"/>
      <c r="C868" s="58"/>
      <c r="E868" s="58"/>
    </row>
    <row r="869" spans="1:5" ht="14.4">
      <c r="A869" s="58"/>
      <c r="C869" s="58"/>
      <c r="E869" s="58"/>
    </row>
    <row r="870" spans="1:5" ht="14.4">
      <c r="A870" s="58"/>
      <c r="C870" s="58"/>
      <c r="E870" s="58"/>
    </row>
    <row r="871" spans="1:5" ht="14.4">
      <c r="A871" s="58"/>
      <c r="C871" s="58"/>
      <c r="E871" s="58"/>
    </row>
    <row r="872" spans="1:5" ht="14.4">
      <c r="A872" s="58"/>
      <c r="C872" s="58"/>
      <c r="E872" s="58"/>
    </row>
    <row r="873" spans="1:5" ht="14.4">
      <c r="A873" s="58"/>
      <c r="C873" s="58"/>
      <c r="E873" s="58"/>
    </row>
    <row r="874" spans="1:5" ht="14.4">
      <c r="A874" s="58"/>
      <c r="C874" s="58"/>
      <c r="E874" s="58"/>
    </row>
    <row r="875" spans="1:5" ht="14.4">
      <c r="A875" s="58"/>
      <c r="C875" s="58"/>
      <c r="E875" s="58"/>
    </row>
    <row r="876" spans="1:5" ht="14.4">
      <c r="A876" s="58"/>
      <c r="C876" s="58"/>
      <c r="E876" s="58"/>
    </row>
    <row r="877" spans="1:5" ht="14.4">
      <c r="A877" s="58"/>
      <c r="C877" s="58"/>
      <c r="E877" s="58"/>
    </row>
    <row r="878" spans="1:5" ht="14.4">
      <c r="A878" s="58"/>
      <c r="C878" s="58"/>
      <c r="E878" s="58"/>
    </row>
    <row r="879" spans="1:5" ht="14.4">
      <c r="A879" s="58"/>
      <c r="C879" s="58"/>
      <c r="E879" s="58"/>
    </row>
    <row r="880" spans="1:5" ht="14.4">
      <c r="A880" s="58"/>
      <c r="C880" s="58"/>
      <c r="E880" s="58"/>
    </row>
    <row r="881" spans="1:5" ht="14.4">
      <c r="A881" s="58"/>
      <c r="C881" s="58"/>
      <c r="E881" s="58"/>
    </row>
    <row r="882" spans="1:5" ht="14.4">
      <c r="A882" s="58"/>
      <c r="C882" s="58"/>
      <c r="E882" s="58"/>
    </row>
    <row r="883" spans="1:5" ht="14.4">
      <c r="A883" s="58"/>
      <c r="C883" s="58"/>
      <c r="E883" s="58"/>
    </row>
    <row r="884" spans="1:5" ht="14.4">
      <c r="A884" s="58"/>
      <c r="C884" s="58"/>
      <c r="E884" s="58"/>
    </row>
    <row r="885" spans="1:5" ht="14.4">
      <c r="A885" s="58"/>
      <c r="C885" s="58"/>
      <c r="E885" s="58"/>
    </row>
    <row r="886" spans="1:5" ht="14.4">
      <c r="A886" s="58"/>
      <c r="C886" s="58"/>
      <c r="E886" s="58"/>
    </row>
    <row r="887" spans="1:5" ht="14.4">
      <c r="A887" s="58"/>
      <c r="C887" s="58"/>
      <c r="E887" s="58"/>
    </row>
    <row r="888" spans="1:5" ht="14.4">
      <c r="A888" s="58"/>
      <c r="C888" s="58"/>
      <c r="E888" s="58"/>
    </row>
    <row r="889" spans="1:5" ht="14.4">
      <c r="A889" s="58"/>
      <c r="C889" s="58"/>
      <c r="E889" s="58"/>
    </row>
    <row r="890" spans="1:5" ht="14.4">
      <c r="A890" s="58"/>
      <c r="C890" s="58"/>
      <c r="E890" s="58"/>
    </row>
    <row r="891" spans="1:5" ht="14.4">
      <c r="A891" s="58"/>
      <c r="C891" s="58"/>
      <c r="E891" s="58"/>
    </row>
    <row r="892" spans="1:5" ht="14.4">
      <c r="A892" s="58"/>
      <c r="C892" s="58"/>
      <c r="E892" s="58"/>
    </row>
    <row r="893" spans="1:5" ht="14.4">
      <c r="A893" s="58"/>
      <c r="C893" s="58"/>
      <c r="E893" s="58"/>
    </row>
    <row r="894" spans="1:5" ht="14.4">
      <c r="A894" s="58"/>
      <c r="C894" s="58"/>
      <c r="E894" s="58"/>
    </row>
    <row r="895" spans="1:5" ht="14.4">
      <c r="A895" s="58"/>
      <c r="C895" s="58"/>
      <c r="E895" s="58"/>
    </row>
    <row r="896" spans="1:5" ht="14.4">
      <c r="A896" s="58"/>
      <c r="C896" s="58"/>
      <c r="E896" s="58"/>
    </row>
    <row r="897" spans="1:5" ht="14.4">
      <c r="A897" s="58"/>
      <c r="C897" s="58"/>
      <c r="E897" s="58"/>
    </row>
    <row r="898" spans="1:5" ht="14.4">
      <c r="A898" s="58"/>
      <c r="C898" s="58"/>
      <c r="E898" s="58"/>
    </row>
    <row r="899" spans="1:5" ht="14.4">
      <c r="A899" s="58"/>
      <c r="C899" s="58"/>
      <c r="E899" s="58"/>
    </row>
    <row r="900" spans="1:5" ht="14.4">
      <c r="A900" s="58"/>
      <c r="C900" s="58"/>
      <c r="E900" s="58"/>
    </row>
    <row r="901" spans="1:5" ht="14.4">
      <c r="A901" s="58"/>
      <c r="C901" s="58"/>
      <c r="E901" s="58"/>
    </row>
    <row r="902" spans="1:5" ht="14.4">
      <c r="A902" s="58"/>
      <c r="C902" s="58"/>
      <c r="E902" s="58"/>
    </row>
    <row r="903" spans="1:5" ht="14.4">
      <c r="A903" s="58"/>
      <c r="C903" s="58"/>
      <c r="E903" s="58"/>
    </row>
    <row r="904" spans="1:5" ht="14.4">
      <c r="A904" s="58"/>
      <c r="C904" s="58"/>
      <c r="E904" s="58"/>
    </row>
    <row r="905" spans="1:5" ht="14.4">
      <c r="A905" s="58"/>
      <c r="C905" s="58"/>
      <c r="E905" s="58"/>
    </row>
    <row r="906" spans="1:5" ht="14.4">
      <c r="A906" s="58"/>
      <c r="C906" s="58"/>
      <c r="E906" s="58"/>
    </row>
    <row r="907" spans="1:5" ht="14.4">
      <c r="A907" s="58"/>
      <c r="C907" s="58"/>
      <c r="E907" s="58"/>
    </row>
    <row r="908" spans="1:5" ht="14.4">
      <c r="A908" s="58"/>
      <c r="C908" s="58"/>
      <c r="E908" s="58"/>
    </row>
    <row r="909" spans="1:5" ht="14.4">
      <c r="A909" s="58"/>
      <c r="C909" s="58"/>
      <c r="E909" s="58"/>
    </row>
    <row r="910" spans="1:5" ht="14.4">
      <c r="A910" s="58"/>
      <c r="C910" s="58"/>
      <c r="E910" s="58"/>
    </row>
    <row r="911" spans="1:5" ht="14.4">
      <c r="A911" s="58"/>
      <c r="C911" s="58"/>
      <c r="E911" s="58"/>
    </row>
    <row r="912" spans="1:5" ht="14.4">
      <c r="A912" s="58"/>
      <c r="C912" s="58"/>
      <c r="E912" s="58"/>
    </row>
    <row r="913" spans="1:5" ht="14.4">
      <c r="A913" s="58"/>
      <c r="C913" s="58"/>
      <c r="E913" s="58"/>
    </row>
    <row r="914" spans="1:5" ht="14.4">
      <c r="A914" s="58"/>
      <c r="C914" s="58"/>
      <c r="E914" s="58"/>
    </row>
    <row r="915" spans="1:5" ht="14.4">
      <c r="A915" s="58"/>
      <c r="C915" s="58"/>
      <c r="E915" s="58"/>
    </row>
    <row r="916" spans="1:5" ht="14.4">
      <c r="A916" s="58"/>
      <c r="C916" s="58"/>
      <c r="E916" s="58"/>
    </row>
    <row r="917" spans="1:5" ht="14.4">
      <c r="A917" s="58"/>
      <c r="C917" s="58"/>
      <c r="E917" s="58"/>
    </row>
    <row r="918" spans="1:5" ht="14.4">
      <c r="A918" s="58"/>
      <c r="C918" s="58"/>
      <c r="E918" s="58"/>
    </row>
    <row r="919" spans="1:5" ht="14.4">
      <c r="A919" s="58"/>
      <c r="C919" s="58"/>
      <c r="E919" s="58"/>
    </row>
    <row r="920" spans="1:5" ht="14.4">
      <c r="A920" s="58"/>
      <c r="C920" s="58"/>
      <c r="E920" s="58"/>
    </row>
    <row r="921" spans="1:5" ht="14.4">
      <c r="A921" s="58"/>
      <c r="C921" s="58"/>
      <c r="E921" s="58"/>
    </row>
    <row r="922" spans="1:5" ht="14.4">
      <c r="A922" s="58"/>
      <c r="C922" s="58"/>
      <c r="E922" s="58"/>
    </row>
    <row r="923" spans="1:5" ht="14.4">
      <c r="A923" s="58"/>
      <c r="C923" s="58"/>
      <c r="E923" s="58"/>
    </row>
    <row r="924" spans="1:5" ht="14.4">
      <c r="A924" s="58"/>
      <c r="C924" s="58"/>
      <c r="E924" s="58"/>
    </row>
    <row r="925" spans="1:5" ht="14.4">
      <c r="A925" s="58"/>
      <c r="C925" s="58"/>
      <c r="E925" s="58"/>
    </row>
    <row r="926" spans="1:5" ht="14.4">
      <c r="A926" s="58"/>
      <c r="C926" s="58"/>
      <c r="E926" s="58"/>
    </row>
    <row r="927" spans="1:5" ht="14.4">
      <c r="A927" s="58"/>
      <c r="C927" s="58"/>
      <c r="E927" s="58"/>
    </row>
    <row r="928" spans="1:5" ht="14.4">
      <c r="A928" s="58"/>
      <c r="C928" s="58"/>
      <c r="E928" s="58"/>
    </row>
    <row r="929" spans="1:5" ht="14.4">
      <c r="A929" s="58"/>
      <c r="C929" s="58"/>
      <c r="E929" s="58"/>
    </row>
    <row r="930" spans="1:5" ht="14.4">
      <c r="A930" s="58"/>
      <c r="C930" s="58"/>
      <c r="E930" s="58"/>
    </row>
    <row r="931" spans="1:5" ht="14.4">
      <c r="A931" s="58"/>
      <c r="C931" s="58"/>
      <c r="E931" s="58"/>
    </row>
    <row r="932" spans="1:5" ht="14.4">
      <c r="A932" s="58"/>
      <c r="C932" s="58"/>
      <c r="E932" s="58"/>
    </row>
    <row r="933" spans="1:5" ht="14.4">
      <c r="A933" s="58"/>
      <c r="C933" s="58"/>
      <c r="E933" s="58"/>
    </row>
    <row r="934" spans="1:5" ht="14.4">
      <c r="A934" s="58"/>
      <c r="C934" s="58"/>
      <c r="E934" s="58"/>
    </row>
    <row r="935" spans="1:5" ht="14.4">
      <c r="A935" s="58"/>
      <c r="C935" s="58"/>
      <c r="E935" s="58"/>
    </row>
    <row r="936" spans="1:5" ht="14.4">
      <c r="A936" s="58"/>
      <c r="C936" s="58"/>
      <c r="E936" s="58"/>
    </row>
    <row r="937" spans="1:5" ht="14.4">
      <c r="A937" s="58"/>
      <c r="C937" s="58"/>
      <c r="E937" s="58"/>
    </row>
    <row r="938" spans="1:5" ht="14.4">
      <c r="A938" s="58"/>
      <c r="C938" s="58"/>
      <c r="E938" s="58"/>
    </row>
    <row r="939" spans="1:5" ht="14.4">
      <c r="A939" s="58"/>
      <c r="C939" s="58"/>
      <c r="E939" s="58"/>
    </row>
    <row r="940" spans="1:5" ht="14.4">
      <c r="A940" s="58"/>
      <c r="C940" s="58"/>
      <c r="E940" s="58"/>
    </row>
    <row r="941" spans="1:5" ht="14.4">
      <c r="A941" s="58"/>
      <c r="C941" s="58"/>
      <c r="E941" s="58"/>
    </row>
    <row r="942" spans="1:5" ht="14.4">
      <c r="A942" s="58"/>
      <c r="C942" s="58"/>
      <c r="E942" s="58"/>
    </row>
    <row r="943" spans="1:5" ht="14.4">
      <c r="A943" s="58"/>
      <c r="C943" s="58"/>
      <c r="E943" s="58"/>
    </row>
    <row r="944" spans="1:5" ht="14.4">
      <c r="A944" s="58"/>
      <c r="C944" s="58"/>
      <c r="E944" s="58"/>
    </row>
    <row r="945" spans="1:5" ht="14.4">
      <c r="A945" s="58"/>
      <c r="C945" s="58"/>
      <c r="E945" s="58"/>
    </row>
    <row r="946" spans="1:5" ht="14.4">
      <c r="A946" s="58"/>
      <c r="C946" s="58"/>
      <c r="E946" s="58"/>
    </row>
    <row r="947" spans="1:5" ht="14.4">
      <c r="A947" s="58"/>
      <c r="C947" s="58"/>
      <c r="E947" s="58"/>
    </row>
    <row r="948" spans="1:5" ht="14.4">
      <c r="A948" s="58"/>
      <c r="C948" s="58"/>
      <c r="E948" s="58"/>
    </row>
    <row r="949" spans="1:5" ht="14.4">
      <c r="A949" s="58"/>
      <c r="C949" s="58"/>
      <c r="E949" s="58"/>
    </row>
    <row r="950" spans="1:5" ht="14.4">
      <c r="A950" s="58"/>
      <c r="C950" s="58"/>
      <c r="E950" s="58"/>
    </row>
    <row r="951" spans="1:5" ht="14.4">
      <c r="A951" s="58"/>
      <c r="C951" s="58"/>
      <c r="E951" s="58"/>
    </row>
    <row r="952" spans="1:5" ht="14.4">
      <c r="A952" s="58"/>
      <c r="C952" s="58"/>
      <c r="E952" s="58"/>
    </row>
    <row r="953" spans="1:5" ht="14.4">
      <c r="A953" s="58"/>
      <c r="C953" s="58"/>
      <c r="E953" s="58"/>
    </row>
    <row r="954" spans="1:5" ht="14.4">
      <c r="A954" s="58"/>
      <c r="C954" s="58"/>
      <c r="E954" s="58"/>
    </row>
    <row r="955" spans="1:5" ht="14.4">
      <c r="A955" s="58"/>
      <c r="C955" s="58"/>
      <c r="E955" s="58"/>
    </row>
    <row r="956" spans="1:5" ht="14.4">
      <c r="A956" s="58"/>
      <c r="C956" s="58"/>
      <c r="E956" s="58"/>
    </row>
    <row r="957" spans="1:5" ht="14.4">
      <c r="A957" s="58"/>
      <c r="C957" s="58"/>
      <c r="E957" s="58"/>
    </row>
    <row r="958" spans="1:5" ht="14.4">
      <c r="A958" s="58"/>
      <c r="C958" s="58"/>
      <c r="E958" s="58"/>
    </row>
    <row r="959" spans="1:5" ht="14.4">
      <c r="A959" s="58"/>
      <c r="C959" s="58"/>
      <c r="E959" s="58"/>
    </row>
    <row r="960" spans="1:5" ht="14.4">
      <c r="A960" s="58"/>
      <c r="C960" s="58"/>
      <c r="E960" s="58"/>
    </row>
    <row r="961" spans="1:5" ht="14.4">
      <c r="A961" s="58"/>
      <c r="C961" s="58"/>
      <c r="E961" s="58"/>
    </row>
    <row r="962" spans="1:5" ht="14.4">
      <c r="A962" s="58"/>
      <c r="C962" s="58"/>
      <c r="E962" s="58"/>
    </row>
    <row r="963" spans="1:5" ht="14.4">
      <c r="A963" s="58"/>
      <c r="C963" s="58"/>
      <c r="E963" s="58"/>
    </row>
    <row r="964" spans="1:5" ht="14.4">
      <c r="A964" s="58"/>
      <c r="C964" s="58"/>
      <c r="E964" s="58"/>
    </row>
    <row r="965" spans="1:5" ht="14.4">
      <c r="A965" s="58"/>
      <c r="C965" s="58"/>
      <c r="E965" s="58"/>
    </row>
    <row r="966" spans="1:5" ht="14.4">
      <c r="A966" s="58"/>
      <c r="C966" s="58"/>
      <c r="E966" s="58"/>
    </row>
    <row r="967" spans="1:5" ht="14.4">
      <c r="A967" s="58"/>
      <c r="C967" s="58"/>
      <c r="E967" s="58"/>
    </row>
    <row r="968" spans="1:5" ht="14.4">
      <c r="A968" s="58"/>
      <c r="C968" s="58"/>
      <c r="E968" s="58"/>
    </row>
    <row r="969" spans="1:5" ht="14.4">
      <c r="A969" s="58"/>
      <c r="C969" s="58"/>
      <c r="E969" s="58"/>
    </row>
    <row r="970" spans="1:5" ht="14.4">
      <c r="A970" s="58"/>
      <c r="C970" s="58"/>
      <c r="E970" s="58"/>
    </row>
    <row r="971" spans="1:5" ht="14.4">
      <c r="A971" s="58"/>
      <c r="C971" s="58"/>
      <c r="E971" s="58"/>
    </row>
    <row r="972" spans="1:5" ht="14.4">
      <c r="A972" s="58"/>
      <c r="C972" s="58"/>
      <c r="E972" s="58"/>
    </row>
    <row r="973" spans="1:5" ht="14.4">
      <c r="A973" s="58"/>
      <c r="C973" s="58"/>
      <c r="E973" s="58"/>
    </row>
    <row r="974" spans="1:5" ht="14.4">
      <c r="A974" s="58"/>
      <c r="C974" s="58"/>
      <c r="E974" s="58"/>
    </row>
    <row r="975" spans="1:5" ht="14.4">
      <c r="A975" s="58"/>
      <c r="C975" s="58"/>
      <c r="E975" s="58"/>
    </row>
    <row r="976" spans="1:5" ht="14.4">
      <c r="A976" s="58"/>
      <c r="C976" s="58"/>
      <c r="E976" s="58"/>
    </row>
    <row r="977" spans="1:5" ht="14.4">
      <c r="A977" s="58"/>
      <c r="C977" s="58"/>
      <c r="E977" s="58"/>
    </row>
    <row r="978" spans="1:5" ht="14.4">
      <c r="A978" s="58"/>
      <c r="C978" s="58"/>
      <c r="E978" s="58"/>
    </row>
    <row r="979" spans="1:5" ht="14.4">
      <c r="A979" s="58"/>
      <c r="C979" s="58"/>
      <c r="E979" s="58"/>
    </row>
    <row r="980" spans="1:5" ht="14.4">
      <c r="A980" s="58"/>
      <c r="C980" s="58"/>
      <c r="E980" s="58"/>
    </row>
    <row r="981" spans="1:5" ht="14.4">
      <c r="A981" s="58"/>
      <c r="C981" s="58"/>
      <c r="E981" s="58"/>
    </row>
    <row r="982" spans="1:5" ht="14.4">
      <c r="A982" s="58"/>
      <c r="C982" s="58"/>
      <c r="E982" s="58"/>
    </row>
    <row r="983" spans="1:5" ht="14.4">
      <c r="A983" s="58"/>
      <c r="C983" s="58"/>
      <c r="E983" s="58"/>
    </row>
    <row r="984" spans="1:5" ht="14.4">
      <c r="A984" s="58"/>
      <c r="C984" s="58"/>
      <c r="E984" s="58"/>
    </row>
    <row r="985" spans="1:5" ht="14.4">
      <c r="A985" s="58"/>
      <c r="C985" s="58"/>
      <c r="E985" s="58"/>
    </row>
    <row r="986" spans="1:5" ht="14.4">
      <c r="A986" s="58"/>
      <c r="C986" s="58"/>
      <c r="E986" s="58"/>
    </row>
    <row r="987" spans="1:5" ht="14.4">
      <c r="A987" s="58"/>
      <c r="C987" s="58"/>
      <c r="E987" s="58"/>
    </row>
    <row r="988" spans="1:5" ht="14.4">
      <c r="A988" s="58"/>
      <c r="C988" s="58"/>
      <c r="E988" s="58"/>
    </row>
    <row r="989" spans="1:5" ht="14.4">
      <c r="A989" s="58"/>
      <c r="C989" s="58"/>
      <c r="E989" s="58"/>
    </row>
    <row r="990" spans="1:5" ht="14.4">
      <c r="A990" s="58"/>
      <c r="C990" s="58"/>
      <c r="E990" s="58"/>
    </row>
    <row r="991" spans="1:5" ht="14.4">
      <c r="A991" s="58"/>
      <c r="C991" s="58"/>
      <c r="E991" s="58"/>
    </row>
    <row r="992" spans="1:5" ht="14.4">
      <c r="A992" s="58"/>
      <c r="C992" s="58"/>
      <c r="E992" s="58"/>
    </row>
    <row r="993" spans="1:5" ht="14.4">
      <c r="A993" s="58"/>
      <c r="C993" s="58"/>
      <c r="E993" s="58"/>
    </row>
    <row r="994" spans="1:5" ht="14.4">
      <c r="A994" s="58"/>
      <c r="C994" s="58"/>
      <c r="E994" s="58"/>
    </row>
    <row r="995" spans="1:5" ht="14.4">
      <c r="A995" s="58"/>
      <c r="C995" s="58"/>
      <c r="E995" s="58"/>
    </row>
    <row r="996" spans="1:5" ht="14.4">
      <c r="A996" s="58"/>
      <c r="C996" s="58"/>
      <c r="E996" s="58"/>
    </row>
    <row r="997" spans="1:5" ht="14.4">
      <c r="A997" s="58"/>
      <c r="C997" s="58"/>
      <c r="E997" s="58"/>
    </row>
    <row r="998" spans="1:5" ht="14.4">
      <c r="A998" s="58"/>
      <c r="C998" s="58"/>
      <c r="E998" s="58"/>
    </row>
    <row r="999" spans="1:5" ht="14.4">
      <c r="A999" s="58"/>
      <c r="C999" s="58"/>
      <c r="E999" s="58"/>
    </row>
    <row r="1000" spans="1:5" ht="14.4">
      <c r="A1000" s="58"/>
      <c r="C1000" s="58"/>
      <c r="E1000" s="58"/>
    </row>
  </sheetData>
  <hyperlinks>
    <hyperlink ref="A3" r:id="rId1" display="https://archive.org/details/2ndWeekendNewscastJuly292012 (2"/>
  </hyperlink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>
  <dimension ref="A1:AA1000"/>
  <sheetViews>
    <sheetView workbookViewId="0"/>
  </sheetViews>
  <sheetFormatPr defaultColWidth="15.1015625" defaultRowHeight="15" customHeight="1"/>
  <cols>
    <col min="1" max="1" width="52.47265625" style="59" customWidth="1"/>
    <col min="2" max="27" width="7.734375" style="59" customWidth="1"/>
    <col min="28" max="16384" width="15.1015625" style="59"/>
  </cols>
  <sheetData>
    <row r="1" spans="1:27" ht="14.4">
      <c r="A1" s="58" t="s">
        <v>0</v>
      </c>
    </row>
    <row r="2" spans="1:27" ht="14.4">
      <c r="A2" s="60" t="s">
        <v>476</v>
      </c>
    </row>
    <row r="3" spans="1:27" ht="14.4">
      <c r="A3" s="61" t="str">
        <f>HYPERLINK("https://archive.org/details/SpaceCoastRadioNews09072013","https://archive.org/details/SpaceCoastRadioNews09072013")</f>
        <v>https://archive.org/details/SpaceCoastRadioNews09072013</v>
      </c>
    </row>
    <row r="4" spans="1:27" ht="14.4">
      <c r="A4" s="62" t="s">
        <v>3</v>
      </c>
      <c r="B4" s="63">
        <v>0</v>
      </c>
      <c r="C4" s="63">
        <v>2.7777777777777779E-3</v>
      </c>
      <c r="D4" s="63">
        <v>2.4999999999999998E-2</v>
      </c>
      <c r="E4" s="63">
        <v>3.4027777777777775E-2</v>
      </c>
      <c r="F4" s="63">
        <v>5.347222222222222E-2</v>
      </c>
      <c r="G4" s="63">
        <v>6.25E-2</v>
      </c>
      <c r="H4" s="63">
        <v>6.9444444444444434E-2</v>
      </c>
      <c r="I4" s="63">
        <v>7.2222222222222229E-2</v>
      </c>
      <c r="J4" s="63"/>
      <c r="K4" s="63"/>
      <c r="L4" s="63"/>
      <c r="M4" s="63"/>
      <c r="N4" s="63"/>
      <c r="O4" s="63"/>
      <c r="P4" s="63"/>
      <c r="Q4" s="63"/>
      <c r="R4" s="63"/>
      <c r="S4" s="63"/>
      <c r="T4" s="64"/>
      <c r="U4" s="64"/>
      <c r="V4" s="64"/>
      <c r="W4" s="64"/>
      <c r="X4" s="64"/>
      <c r="Y4" s="64"/>
      <c r="Z4" s="64"/>
      <c r="AA4" s="64"/>
    </row>
    <row r="5" spans="1:27" ht="14.4">
      <c r="A5" s="58"/>
      <c r="B5" s="58" t="s">
        <v>327</v>
      </c>
      <c r="C5" s="58" t="s">
        <v>56</v>
      </c>
      <c r="D5" s="58" t="s">
        <v>183</v>
      </c>
      <c r="E5" s="58" t="s">
        <v>56</v>
      </c>
      <c r="F5" s="58" t="s">
        <v>489</v>
      </c>
      <c r="G5" s="58" t="s">
        <v>94</v>
      </c>
      <c r="H5" s="58" t="s">
        <v>19</v>
      </c>
      <c r="I5" s="58" t="s">
        <v>98</v>
      </c>
      <c r="T5" s="65"/>
      <c r="U5" s="65"/>
      <c r="V5" s="65"/>
      <c r="W5" s="65"/>
      <c r="X5" s="65"/>
      <c r="Y5" s="65"/>
      <c r="AA5" s="65"/>
    </row>
    <row r="6" spans="1:27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6" t="s">
        <v>23</v>
      </c>
      <c r="T6" s="67"/>
      <c r="U6" s="67"/>
      <c r="V6" s="67"/>
      <c r="W6" s="67"/>
      <c r="X6" s="67"/>
      <c r="Y6" s="67"/>
      <c r="Z6" s="67"/>
      <c r="AA6" s="67"/>
    </row>
    <row r="7" spans="1:27" ht="15.75" customHeight="1">
      <c r="A7" s="69" t="s">
        <v>24</v>
      </c>
      <c r="B7" s="70"/>
      <c r="C7" s="70"/>
      <c r="D7" s="70"/>
      <c r="E7" s="70"/>
      <c r="F7" s="71">
        <v>2</v>
      </c>
      <c r="G7" s="71">
        <v>2</v>
      </c>
      <c r="H7" s="71">
        <v>2</v>
      </c>
      <c r="I7" s="70"/>
      <c r="J7" s="70"/>
      <c r="K7" s="70"/>
      <c r="L7" s="70"/>
      <c r="M7" s="70"/>
      <c r="N7" s="70"/>
      <c r="O7" s="70"/>
      <c r="P7" s="70"/>
      <c r="Q7" s="70"/>
      <c r="R7" s="70"/>
      <c r="S7" s="69" t="s">
        <v>24</v>
      </c>
      <c r="T7" s="70"/>
      <c r="U7" s="70"/>
      <c r="V7" s="70"/>
      <c r="W7" s="70"/>
      <c r="X7" s="70"/>
      <c r="Y7" s="70"/>
      <c r="Z7" s="70"/>
      <c r="AA7" s="70"/>
    </row>
    <row r="8" spans="1:27" ht="15.75" customHeight="1">
      <c r="A8" s="66" t="s">
        <v>25</v>
      </c>
      <c r="B8" s="67"/>
      <c r="C8" s="68">
        <v>2</v>
      </c>
      <c r="D8" s="67"/>
      <c r="E8" s="68">
        <v>2</v>
      </c>
      <c r="F8" s="67"/>
      <c r="G8" s="67"/>
      <c r="H8" s="68" t="s">
        <v>137</v>
      </c>
      <c r="I8" s="67"/>
      <c r="J8" s="67"/>
      <c r="K8" s="67"/>
      <c r="L8" s="67"/>
      <c r="M8" s="67"/>
      <c r="N8" s="67"/>
      <c r="O8" s="67"/>
      <c r="P8" s="67"/>
      <c r="Q8" s="67"/>
      <c r="R8" s="67"/>
      <c r="S8" s="66" t="s">
        <v>25</v>
      </c>
      <c r="T8" s="67"/>
      <c r="U8" s="67"/>
      <c r="V8" s="67"/>
      <c r="W8" s="67"/>
      <c r="X8" s="67"/>
      <c r="Y8" s="67"/>
      <c r="Z8" s="67"/>
      <c r="AA8" s="67"/>
    </row>
    <row r="9" spans="1:27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69" t="s">
        <v>26</v>
      </c>
      <c r="T9" s="70"/>
      <c r="U9" s="70"/>
      <c r="V9" s="70"/>
      <c r="W9" s="70"/>
      <c r="X9" s="70"/>
      <c r="Y9" s="70"/>
      <c r="Z9" s="70"/>
      <c r="AA9" s="70"/>
    </row>
    <row r="10" spans="1:27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6" t="s">
        <v>99</v>
      </c>
      <c r="T10" s="67"/>
      <c r="U10" s="67"/>
      <c r="V10" s="67"/>
      <c r="W10" s="67"/>
      <c r="X10" s="67"/>
      <c r="Y10" s="67"/>
      <c r="Z10" s="67"/>
      <c r="AA10" s="67"/>
    </row>
    <row r="11" spans="1:27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69" t="s">
        <v>100</v>
      </c>
      <c r="T11" s="70"/>
      <c r="U11" s="70"/>
      <c r="V11" s="70"/>
      <c r="W11" s="70"/>
      <c r="X11" s="70"/>
      <c r="Y11" s="70"/>
      <c r="Z11" s="70"/>
      <c r="AA11" s="70"/>
    </row>
    <row r="12" spans="1:27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S12" s="73"/>
    </row>
    <row r="13" spans="1:27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4" t="s">
        <v>101</v>
      </c>
      <c r="T13" s="75"/>
      <c r="U13" s="75"/>
      <c r="V13" s="75"/>
      <c r="W13" s="75"/>
      <c r="X13" s="75"/>
      <c r="Y13" s="75"/>
      <c r="Z13" s="75"/>
      <c r="AA13" s="75"/>
    </row>
    <row r="14" spans="1:27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78"/>
      <c r="S14" s="85" t="s">
        <v>102</v>
      </c>
      <c r="T14" s="70"/>
      <c r="U14" s="70"/>
      <c r="V14" s="70"/>
      <c r="W14" s="70"/>
      <c r="X14" s="70"/>
      <c r="Y14" s="70"/>
      <c r="Z14" s="70"/>
      <c r="AA14" s="70"/>
    </row>
    <row r="15" spans="1:27" ht="15.75" customHeight="1">
      <c r="A15" s="79" t="s">
        <v>31</v>
      </c>
      <c r="B15" s="76">
        <v>2</v>
      </c>
      <c r="C15" s="75"/>
      <c r="D15" s="75"/>
      <c r="E15" s="75"/>
      <c r="F15" s="75"/>
      <c r="G15" s="76">
        <v>2</v>
      </c>
      <c r="H15" s="76">
        <v>2</v>
      </c>
      <c r="I15" s="76">
        <v>2</v>
      </c>
      <c r="J15" s="80"/>
      <c r="K15" s="80"/>
      <c r="L15" s="80"/>
      <c r="M15" s="80"/>
      <c r="N15" s="80"/>
      <c r="O15" s="80"/>
      <c r="P15" s="80"/>
      <c r="Q15" s="80"/>
      <c r="R15" s="80"/>
      <c r="S15" s="84" t="s">
        <v>102</v>
      </c>
      <c r="T15" s="75"/>
      <c r="U15" s="75"/>
      <c r="V15" s="75"/>
      <c r="W15" s="75"/>
      <c r="X15" s="75"/>
      <c r="Y15" s="75"/>
      <c r="Z15" s="75"/>
      <c r="AA15" s="75"/>
    </row>
    <row r="16" spans="1:27" ht="15.75" customHeight="1">
      <c r="A16" s="73"/>
      <c r="B16" s="58"/>
      <c r="C16" s="58"/>
      <c r="D16" s="58"/>
      <c r="E16" s="58"/>
      <c r="F16" s="58"/>
      <c r="H16" s="58"/>
      <c r="I16" s="58"/>
      <c r="S16" s="73"/>
    </row>
    <row r="17" spans="1:27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7"/>
      <c r="G17" s="68">
        <v>2</v>
      </c>
      <c r="H17" s="68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6" t="s">
        <v>103</v>
      </c>
      <c r="T17" s="67"/>
      <c r="U17" s="67"/>
      <c r="V17" s="67"/>
      <c r="W17" s="67"/>
      <c r="X17" s="67"/>
      <c r="Y17" s="67"/>
      <c r="Z17" s="67"/>
      <c r="AA17" s="67"/>
    </row>
    <row r="18" spans="1:27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78"/>
      <c r="S18" s="85" t="s">
        <v>102</v>
      </c>
      <c r="T18" s="70"/>
      <c r="U18" s="70"/>
      <c r="V18" s="70"/>
      <c r="W18" s="70"/>
      <c r="X18" s="70"/>
      <c r="Y18" s="70"/>
      <c r="Z18" s="70"/>
      <c r="AA18" s="70"/>
    </row>
    <row r="19" spans="1:27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81"/>
      <c r="S19" s="98" t="s">
        <v>102</v>
      </c>
      <c r="T19" s="67"/>
      <c r="U19" s="67"/>
      <c r="V19" s="67"/>
      <c r="W19" s="67"/>
      <c r="X19" s="67"/>
      <c r="Y19" s="67"/>
      <c r="Z19" s="67"/>
      <c r="AA19" s="67"/>
    </row>
    <row r="20" spans="1:27" ht="15.75" customHeight="1">
      <c r="A20" s="69" t="s">
        <v>35</v>
      </c>
      <c r="B20" s="70"/>
      <c r="C20" s="70"/>
      <c r="D20" s="70"/>
      <c r="E20" s="70"/>
      <c r="F20" s="71">
        <v>2</v>
      </c>
      <c r="G20" s="71">
        <v>2</v>
      </c>
      <c r="H20" s="71">
        <v>2</v>
      </c>
      <c r="I20" s="70"/>
      <c r="J20" s="78"/>
      <c r="K20" s="78"/>
      <c r="L20" s="78"/>
      <c r="M20" s="78"/>
      <c r="N20" s="78"/>
      <c r="O20" s="78"/>
      <c r="P20" s="78"/>
      <c r="Q20" s="78"/>
      <c r="R20" s="78"/>
      <c r="S20" s="85" t="s">
        <v>102</v>
      </c>
      <c r="T20" s="70"/>
      <c r="U20" s="70"/>
      <c r="V20" s="70"/>
      <c r="W20" s="70"/>
      <c r="X20" s="70"/>
      <c r="Y20" s="70"/>
      <c r="Z20" s="70"/>
      <c r="AA20" s="70"/>
    </row>
    <row r="21" spans="1:27" ht="15.75" customHeight="1">
      <c r="A21" s="66" t="s">
        <v>36</v>
      </c>
      <c r="B21" s="67"/>
      <c r="C21" s="67"/>
      <c r="D21" s="67"/>
      <c r="E21" s="67"/>
      <c r="F21" s="68">
        <v>2</v>
      </c>
      <c r="G21" s="68">
        <v>2</v>
      </c>
      <c r="H21" s="68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81"/>
      <c r="S21" s="98" t="s">
        <v>102</v>
      </c>
      <c r="T21" s="67"/>
      <c r="U21" s="67"/>
      <c r="V21" s="67"/>
      <c r="W21" s="67"/>
      <c r="X21" s="67"/>
      <c r="Y21" s="67"/>
      <c r="Z21" s="67"/>
      <c r="AA21" s="67"/>
    </row>
    <row r="22" spans="1:27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85" t="s">
        <v>102</v>
      </c>
      <c r="T22" s="70"/>
      <c r="U22" s="70"/>
      <c r="V22" s="70"/>
      <c r="W22" s="70"/>
      <c r="X22" s="70"/>
      <c r="Y22" s="70"/>
      <c r="Z22" s="70"/>
      <c r="AA22" s="70"/>
    </row>
    <row r="23" spans="1:27" ht="15.75" customHeight="1">
      <c r="A23" s="73"/>
      <c r="S23" s="73"/>
    </row>
    <row r="24" spans="1:27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4" t="s">
        <v>104</v>
      </c>
      <c r="T24" s="75"/>
      <c r="U24" s="75"/>
      <c r="V24" s="75"/>
      <c r="W24" s="75"/>
      <c r="X24" s="75"/>
      <c r="Y24" s="75"/>
      <c r="Z24" s="75"/>
      <c r="AA24" s="75"/>
    </row>
    <row r="25" spans="1:27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69" t="s">
        <v>105</v>
      </c>
      <c r="T25" s="70"/>
      <c r="U25" s="70"/>
      <c r="V25" s="70"/>
      <c r="W25" s="70"/>
      <c r="X25" s="70"/>
      <c r="Y25" s="70"/>
      <c r="Z25" s="70"/>
      <c r="AA25" s="70"/>
    </row>
    <row r="26" spans="1:27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4" t="s">
        <v>106</v>
      </c>
      <c r="T26" s="75"/>
      <c r="U26" s="75"/>
      <c r="V26" s="75"/>
      <c r="W26" s="75"/>
      <c r="X26" s="75"/>
      <c r="Y26" s="75"/>
      <c r="Z26" s="75"/>
      <c r="AA26" s="75"/>
    </row>
    <row r="27" spans="1:27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69" t="s">
        <v>107</v>
      </c>
      <c r="T27" s="70"/>
      <c r="U27" s="70"/>
      <c r="V27" s="70"/>
      <c r="W27" s="70"/>
      <c r="X27" s="70"/>
      <c r="Y27" s="70"/>
      <c r="Z27" s="70"/>
      <c r="AA27" s="70"/>
    </row>
    <row r="28" spans="1:27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4" t="s">
        <v>102</v>
      </c>
      <c r="T28" s="75"/>
      <c r="U28" s="75"/>
      <c r="V28" s="75"/>
      <c r="W28" s="75"/>
      <c r="X28" s="75"/>
      <c r="Y28" s="75"/>
      <c r="Z28" s="75"/>
      <c r="AA28" s="75"/>
    </row>
    <row r="29" spans="1:27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85" t="s">
        <v>102</v>
      </c>
      <c r="T29" s="70"/>
      <c r="U29" s="70"/>
      <c r="V29" s="70"/>
      <c r="W29" s="70"/>
      <c r="X29" s="70"/>
      <c r="Y29" s="70"/>
      <c r="Z29" s="70"/>
      <c r="AA29" s="70"/>
    </row>
    <row r="30" spans="1:27" ht="15.75" customHeight="1">
      <c r="A30" s="73"/>
      <c r="S30" s="73"/>
    </row>
    <row r="31" spans="1:27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6" t="s">
        <v>108</v>
      </c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85" t="s">
        <v>102</v>
      </c>
      <c r="T32" s="70"/>
      <c r="U32" s="70"/>
      <c r="V32" s="70"/>
      <c r="W32" s="70"/>
      <c r="X32" s="70"/>
      <c r="Y32" s="70"/>
      <c r="Z32" s="70"/>
      <c r="AA32" s="70"/>
    </row>
    <row r="33" spans="1:27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6" t="s">
        <v>109</v>
      </c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69" t="s">
        <v>110</v>
      </c>
      <c r="T34" s="70"/>
      <c r="U34" s="70"/>
      <c r="V34" s="70"/>
      <c r="W34" s="70"/>
      <c r="X34" s="70"/>
      <c r="Y34" s="70"/>
      <c r="Z34" s="70"/>
      <c r="AA34" s="70"/>
    </row>
    <row r="35" spans="1:27" ht="14.4">
      <c r="A35" s="58"/>
    </row>
    <row r="36" spans="1:27" ht="14.4">
      <c r="A36" s="58"/>
    </row>
    <row r="37" spans="1:27" ht="14.4">
      <c r="A37" s="58"/>
    </row>
    <row r="38" spans="1:27" ht="14.4">
      <c r="A38" s="58"/>
    </row>
    <row r="39" spans="1:27" ht="14.4">
      <c r="A39" s="58"/>
    </row>
    <row r="40" spans="1:27" ht="14.4">
      <c r="A40" s="58"/>
    </row>
    <row r="41" spans="1:27" ht="14.4">
      <c r="A41" s="58"/>
    </row>
    <row r="42" spans="1:27" ht="14.4">
      <c r="A42" s="58"/>
    </row>
    <row r="43" spans="1:27" ht="14.4">
      <c r="A43" s="58"/>
    </row>
    <row r="44" spans="1:27" ht="14.4">
      <c r="A44" s="58"/>
    </row>
    <row r="45" spans="1:27" ht="14.4">
      <c r="A45" s="58"/>
    </row>
    <row r="46" spans="1:27" ht="14.4">
      <c r="A46" s="58"/>
    </row>
    <row r="47" spans="1:27" ht="14.4">
      <c r="A47" s="58"/>
    </row>
    <row r="48" spans="1:27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072013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B6" sqref="B6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508</v>
      </c>
    </row>
    <row r="4" spans="1:27" s="3" customFormat="1">
      <c r="A4" s="3" t="s">
        <v>3</v>
      </c>
      <c r="B4" s="4">
        <v>0</v>
      </c>
      <c r="C4" s="4">
        <v>2.0833333333333333E-3</v>
      </c>
      <c r="D4" s="4">
        <v>2.4999999999999998E-2</v>
      </c>
      <c r="E4" s="4">
        <v>4.0972222222222222E-2</v>
      </c>
      <c r="F4" s="4">
        <v>5.486111111111111E-2</v>
      </c>
      <c r="G4" s="4">
        <v>6.8749999999999992E-2</v>
      </c>
      <c r="H4" s="4">
        <v>7.2916666666666671E-2</v>
      </c>
      <c r="I4" s="4">
        <v>7.6388888888888895E-2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193</v>
      </c>
      <c r="D5" t="s">
        <v>85</v>
      </c>
      <c r="E5" t="s">
        <v>90</v>
      </c>
      <c r="F5" t="s">
        <v>509</v>
      </c>
      <c r="G5" t="s">
        <v>94</v>
      </c>
      <c r="H5" t="s">
        <v>481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>
        <v>1</v>
      </c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>
        <v>2</v>
      </c>
      <c r="H15" s="18"/>
      <c r="I15" s="18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>
        <v>1</v>
      </c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>
        <v>1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72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508</v>
      </c>
    </row>
    <row r="4" spans="1:27" s="33" customFormat="1">
      <c r="A4" s="33" t="s">
        <v>3</v>
      </c>
      <c r="B4" s="34">
        <v>0</v>
      </c>
      <c r="C4" s="34">
        <v>2.0833333333333333E-3</v>
      </c>
      <c r="D4" s="34">
        <v>2.5000000000000001E-2</v>
      </c>
      <c r="E4" s="34">
        <v>4.0972222222222222E-2</v>
      </c>
      <c r="F4" s="34">
        <v>5.486111111111111E-2</v>
      </c>
      <c r="G4" s="34">
        <v>6.8750000000000006E-2</v>
      </c>
      <c r="H4" s="34">
        <v>7.2916666666666657E-2</v>
      </c>
      <c r="I4" s="34">
        <v>7.6388888888888895E-2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193</v>
      </c>
      <c r="D5" s="29" t="s">
        <v>85</v>
      </c>
      <c r="E5" s="29" t="s">
        <v>90</v>
      </c>
      <c r="F5" s="29" t="s">
        <v>509</v>
      </c>
      <c r="G5" s="29" t="s">
        <v>94</v>
      </c>
      <c r="H5" s="29" t="s">
        <v>481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2</v>
      </c>
      <c r="E6" s="88">
        <v>1</v>
      </c>
      <c r="F6" s="88"/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>
        <v>2</v>
      </c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>
        <v>1</v>
      </c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/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/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2</v>
      </c>
      <c r="E19" s="88">
        <v>1</v>
      </c>
      <c r="F19" s="88"/>
      <c r="G19" s="88"/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1</v>
      </c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/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HYPERLINK("https://archive.org/details/SpaceCoastRadioNEWS07152013","https://archive.org/details/SpaceCoastRadioNEWS07152013")</f>
        <v>https://archive.org/details/SpaceCoastRadioNEWS07152013</v>
      </c>
    </row>
    <row r="4" spans="1:26" ht="14.4">
      <c r="A4" s="62" t="s">
        <v>3</v>
      </c>
      <c r="B4" s="63">
        <v>0</v>
      </c>
      <c r="C4" s="63">
        <v>2.0833333333333333E-3</v>
      </c>
      <c r="D4" s="63">
        <v>2.4999999999999998E-2</v>
      </c>
      <c r="E4" s="63">
        <v>4.0972222222222222E-2</v>
      </c>
      <c r="F4" s="63">
        <v>5.486111111111111E-2</v>
      </c>
      <c r="G4" s="63">
        <v>6.8749999999999992E-2</v>
      </c>
      <c r="H4" s="63">
        <v>7.2916666666666671E-2</v>
      </c>
      <c r="I4" s="63">
        <v>7.6388888888888895E-2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193</v>
      </c>
      <c r="D5" s="58" t="s">
        <v>85</v>
      </c>
      <c r="E5" s="58" t="s">
        <v>90</v>
      </c>
      <c r="F5" s="58" t="s">
        <v>509</v>
      </c>
      <c r="G5" s="58" t="s">
        <v>94</v>
      </c>
      <c r="H5" s="58" t="s">
        <v>481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1">
        <v>2</v>
      </c>
      <c r="G7" s="71">
        <v>2</v>
      </c>
      <c r="H7" s="71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8">
        <v>2</v>
      </c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6">
        <v>2</v>
      </c>
      <c r="H15" s="75"/>
      <c r="I15" s="76">
        <v>2</v>
      </c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2</v>
      </c>
      <c r="D18" s="70"/>
      <c r="E18" s="70"/>
      <c r="F18" s="70"/>
      <c r="G18" s="71">
        <v>2</v>
      </c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1">
        <v>2</v>
      </c>
      <c r="G20" s="71">
        <v>2</v>
      </c>
      <c r="H20" s="71">
        <v>2</v>
      </c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/>
      <c r="F21" s="68">
        <v>2</v>
      </c>
      <c r="G21" s="68">
        <v>2</v>
      </c>
      <c r="H21" s="68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7152013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F19" sqref="F1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510</v>
      </c>
    </row>
    <row r="4" spans="1:27" s="3" customFormat="1">
      <c r="A4" s="3" t="s">
        <v>3</v>
      </c>
      <c r="B4" s="5">
        <v>0</v>
      </c>
      <c r="C4" s="4">
        <v>4.1666666666666666E-3</v>
      </c>
      <c r="D4" s="4">
        <v>3.3333333333333333E-2</v>
      </c>
      <c r="E4" s="4">
        <v>5.1388888888888894E-2</v>
      </c>
      <c r="F4" s="4">
        <v>5.7638888888888885E-2</v>
      </c>
      <c r="G4" s="4">
        <v>6.805555555555555E-2</v>
      </c>
      <c r="H4" s="4">
        <v>8.0555555555555561E-2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327</v>
      </c>
      <c r="C5" t="s">
        <v>323</v>
      </c>
      <c r="D5" t="s">
        <v>511</v>
      </c>
      <c r="E5" t="s">
        <v>496</v>
      </c>
      <c r="F5" t="s">
        <v>489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>
        <v>2</v>
      </c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>
        <v>2</v>
      </c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/>
      <c r="E17" s="9">
        <v>2</v>
      </c>
      <c r="F17" s="9"/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/>
      <c r="E20" s="12"/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/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510</v>
      </c>
    </row>
    <row r="4" spans="1:27" s="33" customFormat="1">
      <c r="A4" s="33" t="s">
        <v>3</v>
      </c>
      <c r="B4" s="35">
        <v>0</v>
      </c>
      <c r="C4" s="34">
        <v>4.1666666666666666E-3</v>
      </c>
      <c r="D4" s="34">
        <v>3.3333333333333333E-2</v>
      </c>
      <c r="E4" s="34">
        <v>5.1388888888888887E-2</v>
      </c>
      <c r="F4" s="34">
        <v>5.7638888888888892E-2</v>
      </c>
      <c r="G4" s="34">
        <v>6.805555555555555E-2</v>
      </c>
      <c r="H4" s="34">
        <v>8.0555555555555547E-2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327</v>
      </c>
      <c r="C5" s="29" t="s">
        <v>323</v>
      </c>
      <c r="D5" s="29" t="s">
        <v>511</v>
      </c>
      <c r="E5" s="29" t="s">
        <v>496</v>
      </c>
      <c r="F5" s="29" t="s">
        <v>489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>
        <v>1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>
        <v>1</v>
      </c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1</v>
      </c>
      <c r="E17" s="88"/>
      <c r="F17" s="88"/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>
        <v>1</v>
      </c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/>
      <c r="F20" s="52"/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HYPERLINK("https://archive.org/details/SpaceCoastRadioNews09062013","https://archive.org/details/SpaceCoastRadioNews09062013")</f>
        <v>https://archive.org/details/SpaceCoastRadioNews09062013</v>
      </c>
    </row>
    <row r="4" spans="1:26" ht="14.4">
      <c r="A4" s="62" t="s">
        <v>3</v>
      </c>
      <c r="B4" s="63">
        <v>0</v>
      </c>
      <c r="C4" s="63">
        <v>4.1666666666666666E-3</v>
      </c>
      <c r="D4" s="63">
        <v>3.3333333333333333E-2</v>
      </c>
      <c r="E4" s="63">
        <v>5.1388888888888894E-2</v>
      </c>
      <c r="F4" s="63">
        <v>5.7638888888888885E-2</v>
      </c>
      <c r="G4" s="63">
        <v>6.805555555555555E-2</v>
      </c>
      <c r="H4" s="63">
        <v>8.0555555555555561E-2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327</v>
      </c>
      <c r="C5" s="58" t="s">
        <v>323</v>
      </c>
      <c r="D5" s="58" t="s">
        <v>511</v>
      </c>
      <c r="E5" s="58" t="s">
        <v>496</v>
      </c>
      <c r="F5" s="58" t="s">
        <v>489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0"/>
      <c r="F7" s="71">
        <v>2</v>
      </c>
      <c r="G7" s="71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6">
        <v>2</v>
      </c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8">
        <v>2</v>
      </c>
      <c r="D17" s="67"/>
      <c r="E17" s="68">
        <v>2</v>
      </c>
      <c r="F17" s="67"/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2</v>
      </c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0"/>
      <c r="F20" s="70"/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8">
        <v>2</v>
      </c>
      <c r="E21" s="67"/>
      <c r="F21" s="68">
        <v>2</v>
      </c>
      <c r="G21" s="68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062013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512</v>
      </c>
    </row>
    <row r="4" spans="1:27" s="3" customFormat="1">
      <c r="A4" s="3" t="s">
        <v>3</v>
      </c>
      <c r="B4" s="145">
        <v>0</v>
      </c>
      <c r="C4" s="145">
        <v>2.0833333333333333E-3</v>
      </c>
      <c r="D4" s="145">
        <v>1.8055555555555557E-2</v>
      </c>
      <c r="E4" s="145">
        <v>3.4722222222222224E-2</v>
      </c>
      <c r="F4" s="145">
        <v>4.7916666666666663E-2</v>
      </c>
      <c r="G4" s="145">
        <v>6.25E-2</v>
      </c>
      <c r="H4" s="145">
        <v>7.9861111111111105E-2</v>
      </c>
      <c r="I4" s="145">
        <v>8.7500000000000008E-2</v>
      </c>
      <c r="J4" s="145">
        <v>9.4444444444444442E-2</v>
      </c>
      <c r="K4" s="145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s="17" t="s">
        <v>4</v>
      </c>
      <c r="C5" s="17" t="s">
        <v>157</v>
      </c>
      <c r="D5" s="17" t="s">
        <v>56</v>
      </c>
      <c r="E5" s="17" t="s">
        <v>513</v>
      </c>
      <c r="F5" s="17" t="s">
        <v>514</v>
      </c>
      <c r="G5" s="17" t="s">
        <v>157</v>
      </c>
      <c r="H5" s="17" t="s">
        <v>481</v>
      </c>
      <c r="I5" s="17" t="s">
        <v>94</v>
      </c>
      <c r="J5" s="17" t="s">
        <v>98</v>
      </c>
      <c r="K5" s="17"/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>
        <v>2</v>
      </c>
      <c r="G6" s="9">
        <v>2</v>
      </c>
      <c r="H6" s="9"/>
      <c r="I6" s="9"/>
      <c r="J6" s="9"/>
      <c r="K6" s="9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/>
      <c r="G7" s="12"/>
      <c r="H7" s="12">
        <v>2</v>
      </c>
      <c r="I7" s="12">
        <v>2</v>
      </c>
      <c r="J7" s="12"/>
      <c r="K7" s="12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>
        <v>2</v>
      </c>
      <c r="E8" s="9"/>
      <c r="F8" s="9">
        <v>2</v>
      </c>
      <c r="G8" s="9">
        <v>2</v>
      </c>
      <c r="H8" s="9"/>
      <c r="I8" s="9"/>
      <c r="J8" s="9"/>
      <c r="K8" s="9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1</v>
      </c>
      <c r="F19" s="9">
        <v>2</v>
      </c>
      <c r="G19" s="9">
        <v>2</v>
      </c>
      <c r="H19" s="9"/>
      <c r="I19" s="9"/>
      <c r="J19" s="9"/>
      <c r="K19" s="9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>
        <v>1</v>
      </c>
      <c r="F21" s="9"/>
      <c r="G21" s="9"/>
      <c r="H21" s="9">
        <v>2</v>
      </c>
      <c r="I21" s="9">
        <v>2</v>
      </c>
      <c r="J21" s="9"/>
      <c r="K21" s="9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78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512</v>
      </c>
    </row>
    <row r="4" spans="1:27" s="33" customFormat="1">
      <c r="A4" s="33" t="s">
        <v>3</v>
      </c>
      <c r="B4" s="147">
        <v>0</v>
      </c>
      <c r="C4" s="147">
        <v>2.0833333333333333E-3</v>
      </c>
      <c r="D4" s="147">
        <v>1.8055555555555554E-2</v>
      </c>
      <c r="E4" s="147">
        <v>3.4722222222222224E-2</v>
      </c>
      <c r="F4" s="147">
        <v>4.7916666666666663E-2</v>
      </c>
      <c r="G4" s="147">
        <v>6.25E-2</v>
      </c>
      <c r="H4" s="147">
        <v>7.9861111111111105E-2</v>
      </c>
      <c r="I4" s="147">
        <v>8.7499999999999994E-2</v>
      </c>
      <c r="J4" s="147">
        <v>9.4444444444444442E-2</v>
      </c>
      <c r="K4" s="147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53" t="s">
        <v>4</v>
      </c>
      <c r="C5" s="53" t="s">
        <v>157</v>
      </c>
      <c r="D5" s="53" t="s">
        <v>56</v>
      </c>
      <c r="E5" s="53" t="s">
        <v>513</v>
      </c>
      <c r="F5" s="53" t="s">
        <v>514</v>
      </c>
      <c r="G5" s="53" t="s">
        <v>157</v>
      </c>
      <c r="H5" s="53" t="s">
        <v>481</v>
      </c>
      <c r="I5" s="53" t="s">
        <v>94</v>
      </c>
      <c r="J5" s="53" t="s">
        <v>98</v>
      </c>
      <c r="K5" s="53"/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/>
      <c r="F6" s="88">
        <v>1</v>
      </c>
      <c r="G6" s="88">
        <v>1</v>
      </c>
      <c r="H6" s="88">
        <v>1</v>
      </c>
      <c r="I6" s="88"/>
      <c r="J6" s="88"/>
      <c r="K6" s="88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1</v>
      </c>
      <c r="F7" s="52"/>
      <c r="G7" s="52"/>
      <c r="H7" s="52"/>
      <c r="I7" s="52"/>
      <c r="J7" s="52"/>
      <c r="K7" s="52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88"/>
      <c r="F8" s="88"/>
      <c r="G8" s="88">
        <v>1</v>
      </c>
      <c r="H8" s="88"/>
      <c r="I8" s="88"/>
      <c r="J8" s="88"/>
      <c r="K8" s="88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K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>
        <v>2</v>
      </c>
      <c r="J15" s="54">
        <v>2</v>
      </c>
      <c r="K15" s="54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1</v>
      </c>
      <c r="F17" s="88">
        <v>2</v>
      </c>
      <c r="G17" s="88">
        <v>2</v>
      </c>
      <c r="H17" s="88"/>
      <c r="I17" s="88">
        <v>2</v>
      </c>
      <c r="J17" s="88">
        <v>2</v>
      </c>
      <c r="K17" s="88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1</v>
      </c>
      <c r="G19" s="88">
        <v>1</v>
      </c>
      <c r="H19" s="88">
        <v>1</v>
      </c>
      <c r="I19" s="88"/>
      <c r="J19" s="88"/>
      <c r="K19" s="88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/>
      <c r="G20" s="52"/>
      <c r="H20" s="52">
        <v>1</v>
      </c>
      <c r="I20" s="52">
        <v>1</v>
      </c>
      <c r="J20" s="52"/>
      <c r="K20" s="52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88">
        <v>2</v>
      </c>
      <c r="J21" s="88"/>
      <c r="K21" s="88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HYPERLINK("https://archive.org/details/SpaceCoastRadioNEWS08012013","https://archive.org/details/SpaceCoastRadioNEWS08012013")</f>
        <v>https://archive.org/details/SpaceCoastRadioNEWS08012013</v>
      </c>
    </row>
    <row r="4" spans="1:26" ht="14.4">
      <c r="A4" s="62" t="s">
        <v>3</v>
      </c>
      <c r="B4" s="63">
        <v>0</v>
      </c>
      <c r="C4" s="63">
        <v>2.0833333333333333E-3</v>
      </c>
      <c r="D4" s="63">
        <v>1.8055555555555557E-2</v>
      </c>
      <c r="E4" s="63">
        <v>3.4722222222222224E-2</v>
      </c>
      <c r="F4" s="63">
        <v>4.7916666666666663E-2</v>
      </c>
      <c r="G4" s="63">
        <v>6.25E-2</v>
      </c>
      <c r="H4" s="63">
        <v>7.9861111111111105E-2</v>
      </c>
      <c r="I4" s="63">
        <v>8.7500000000000008E-2</v>
      </c>
      <c r="J4" s="63">
        <v>9.4444444444444442E-2</v>
      </c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157</v>
      </c>
      <c r="D5" s="58" t="s">
        <v>56</v>
      </c>
      <c r="E5" s="58" t="s">
        <v>513</v>
      </c>
      <c r="F5" s="58" t="s">
        <v>514</v>
      </c>
      <c r="G5" s="58" t="s">
        <v>157</v>
      </c>
      <c r="H5" s="58" t="s">
        <v>481</v>
      </c>
      <c r="I5" s="58" t="s">
        <v>94</v>
      </c>
      <c r="J5" s="58" t="s">
        <v>98</v>
      </c>
      <c r="K5" s="58"/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7"/>
      <c r="F6" s="68">
        <v>2</v>
      </c>
      <c r="G6" s="68">
        <v>2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1">
        <v>2</v>
      </c>
      <c r="F7" s="70"/>
      <c r="G7" s="70"/>
      <c r="H7" s="71">
        <v>2</v>
      </c>
      <c r="I7" s="71">
        <v>2</v>
      </c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8">
        <v>2</v>
      </c>
      <c r="E8" s="67"/>
      <c r="F8" s="68">
        <v>1</v>
      </c>
      <c r="G8" s="68">
        <v>2</v>
      </c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1">
        <v>2</v>
      </c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6">
        <v>2</v>
      </c>
      <c r="J15" s="76">
        <v>2</v>
      </c>
      <c r="K15" s="75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8">
        <v>2</v>
      </c>
      <c r="I19" s="67"/>
      <c r="J19" s="67"/>
      <c r="K19" s="67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/>
      <c r="D20" s="71"/>
      <c r="E20" s="71">
        <v>2</v>
      </c>
      <c r="F20" s="71"/>
      <c r="G20" s="71"/>
      <c r="H20" s="71">
        <v>2</v>
      </c>
      <c r="I20" s="71">
        <v>2</v>
      </c>
      <c r="J20" s="70"/>
      <c r="K20" s="70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8">
        <v>2</v>
      </c>
      <c r="F21" s="67"/>
      <c r="G21" s="67"/>
      <c r="H21" s="68">
        <v>2</v>
      </c>
      <c r="I21" s="68">
        <v>2</v>
      </c>
      <c r="J21" s="67"/>
      <c r="K21" s="67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012013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G18" sqref="G18"/>
    </sheetView>
  </sheetViews>
  <sheetFormatPr defaultColWidth="8.83984375" defaultRowHeight="14.4"/>
  <cols>
    <col min="1" max="1" width="60" customWidth="1"/>
    <col min="4" max="4" width="11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1" t="s">
        <v>144</v>
      </c>
    </row>
    <row r="4" spans="1:27" s="3" customFormat="1">
      <c r="A4" s="3" t="s">
        <v>3</v>
      </c>
      <c r="B4" s="4">
        <v>0</v>
      </c>
      <c r="C4" s="4">
        <v>2.6388888888888889E-2</v>
      </c>
      <c r="D4" s="4">
        <v>4.9305555555555554E-2</v>
      </c>
      <c r="E4" s="4">
        <v>7.013888888888889E-2</v>
      </c>
      <c r="F4" s="4">
        <v>9.1666666666666674E-2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145</v>
      </c>
      <c r="C5" t="s">
        <v>146</v>
      </c>
      <c r="D5" t="s">
        <v>147</v>
      </c>
      <c r="E5" t="s">
        <v>148</v>
      </c>
      <c r="F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1</v>
      </c>
      <c r="D6" s="9">
        <v>2</v>
      </c>
      <c r="E6" s="9"/>
      <c r="F6" s="9"/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/>
      <c r="D7" s="12"/>
      <c r="E7" s="12">
        <v>2</v>
      </c>
      <c r="F7" s="12"/>
      <c r="G7" s="12"/>
      <c r="H7" s="12"/>
      <c r="I7" s="12"/>
      <c r="J7" s="12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/>
      <c r="F8" s="9"/>
      <c r="G8" s="9"/>
      <c r="H8" s="9"/>
      <c r="I8" s="9"/>
      <c r="J8" s="9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>
        <v>2</v>
      </c>
      <c r="C9" s="12"/>
      <c r="D9" s="12"/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/>
      <c r="H12" s="17"/>
      <c r="I12" s="17"/>
      <c r="J12" s="17"/>
      <c r="R12" s="15"/>
    </row>
    <row r="13" spans="1:27" s="20" customFormat="1" ht="15.3">
      <c r="A13" s="11" t="s">
        <v>29</v>
      </c>
      <c r="B13" s="18">
        <v>1</v>
      </c>
      <c r="C13" s="18"/>
      <c r="D13" s="18"/>
      <c r="E13" s="18">
        <v>1</v>
      </c>
      <c r="F13" s="18"/>
      <c r="G13" s="18"/>
      <c r="H13" s="18"/>
      <c r="I13" s="18"/>
      <c r="J13" s="18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1</v>
      </c>
      <c r="C15" s="18"/>
      <c r="D15" s="18"/>
      <c r="E15" s="18"/>
      <c r="F15" s="18">
        <v>2</v>
      </c>
      <c r="G15" s="18"/>
      <c r="H15" s="18"/>
      <c r="I15" s="18"/>
      <c r="J15" s="18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/>
      <c r="F17" s="9">
        <v>2</v>
      </c>
      <c r="G17" s="9"/>
      <c r="H17" s="9"/>
      <c r="I17" s="9"/>
      <c r="J17" s="9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>
        <v>1</v>
      </c>
      <c r="C18" s="12"/>
      <c r="D18" s="12"/>
      <c r="E18" s="12"/>
      <c r="F18" s="12">
        <v>1</v>
      </c>
      <c r="G18" s="12"/>
      <c r="H18" s="12"/>
      <c r="I18" s="12"/>
      <c r="J18" s="12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>
        <v>2</v>
      </c>
      <c r="F19" s="9"/>
      <c r="G19" s="9"/>
      <c r="H19" s="9"/>
      <c r="I19" s="9"/>
      <c r="J19" s="9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1</v>
      </c>
      <c r="E20" s="12"/>
      <c r="F20" s="12"/>
      <c r="G20" s="12"/>
      <c r="H20" s="12"/>
      <c r="I20" s="12"/>
      <c r="J20" s="12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/>
      <c r="D21" s="9"/>
      <c r="E21" s="9"/>
      <c r="F21" s="9"/>
      <c r="G21" s="9"/>
      <c r="H21" s="9"/>
      <c r="I21" s="9"/>
      <c r="J21" s="9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80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I20" sqref="I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515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1.6666666666666666E-2</v>
      </c>
      <c r="E4" s="4">
        <v>2.9861111111111113E-2</v>
      </c>
      <c r="F4" s="4">
        <v>4.7916666666666663E-2</v>
      </c>
      <c r="G4" s="4">
        <v>5.9027777777777783E-2</v>
      </c>
      <c r="H4" s="4">
        <v>7.013888888888889E-2</v>
      </c>
      <c r="I4" s="4">
        <v>7.7777777777777779E-2</v>
      </c>
      <c r="J4" s="4">
        <v>8.3333333333333329E-2</v>
      </c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516</v>
      </c>
      <c r="D5" t="s">
        <v>141</v>
      </c>
      <c r="E5" t="s">
        <v>56</v>
      </c>
      <c r="F5" t="s">
        <v>517</v>
      </c>
      <c r="G5" t="s">
        <v>518</v>
      </c>
      <c r="H5" t="s">
        <v>481</v>
      </c>
      <c r="I5" t="s">
        <v>94</v>
      </c>
      <c r="J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>
        <v>2</v>
      </c>
      <c r="J7" s="12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>
        <v>2</v>
      </c>
      <c r="F8" s="9"/>
      <c r="G8" s="9"/>
      <c r="H8" s="9"/>
      <c r="I8" s="9"/>
      <c r="J8" s="9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2</v>
      </c>
      <c r="D14" s="12"/>
      <c r="E14" s="12">
        <v>1</v>
      </c>
      <c r="F14" s="12"/>
      <c r="G14" s="12"/>
      <c r="H14" s="12"/>
      <c r="I14" s="12"/>
      <c r="J14" s="12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>
        <v>2</v>
      </c>
      <c r="J15" s="18">
        <v>2</v>
      </c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1</v>
      </c>
      <c r="E18" s="12"/>
      <c r="F18" s="12"/>
      <c r="G18" s="12"/>
      <c r="H18" s="12"/>
      <c r="I18" s="12"/>
      <c r="J18" s="12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>
        <v>2</v>
      </c>
      <c r="H19" s="9"/>
      <c r="I19" s="9"/>
      <c r="J19" s="9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/>
      <c r="I20" s="12"/>
      <c r="J20" s="12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/>
      <c r="F21" s="9">
        <v>1</v>
      </c>
      <c r="G21" s="9">
        <v>2</v>
      </c>
      <c r="H21" s="9">
        <v>2</v>
      </c>
      <c r="I21" s="9">
        <v>2</v>
      </c>
      <c r="J21" s="9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8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515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1.6666666666666666E-2</v>
      </c>
      <c r="E4" s="34">
        <v>2.9861111111111113E-2</v>
      </c>
      <c r="F4" s="34">
        <v>4.7916666666666663E-2</v>
      </c>
      <c r="G4" s="34">
        <v>5.9027777777777776E-2</v>
      </c>
      <c r="H4" s="34">
        <v>7.013888888888889E-2</v>
      </c>
      <c r="I4" s="34">
        <v>7.7777777777777779E-2</v>
      </c>
      <c r="J4" s="34">
        <v>8.3333333333333329E-2</v>
      </c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516</v>
      </c>
      <c r="D5" s="29" t="s">
        <v>141</v>
      </c>
      <c r="E5" s="29" t="s">
        <v>56</v>
      </c>
      <c r="F5" s="29" t="s">
        <v>517</v>
      </c>
      <c r="G5" s="29" t="s">
        <v>518</v>
      </c>
      <c r="H5" s="29" t="s">
        <v>481</v>
      </c>
      <c r="I5" s="29" t="s">
        <v>94</v>
      </c>
      <c r="J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1</v>
      </c>
      <c r="E6" s="88">
        <v>1</v>
      </c>
      <c r="F6" s="88"/>
      <c r="G6" s="88"/>
      <c r="H6" s="88">
        <v>1</v>
      </c>
      <c r="I6" s="88"/>
      <c r="J6" s="88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>
        <v>1</v>
      </c>
      <c r="H7" s="52"/>
      <c r="I7" s="52"/>
      <c r="J7" s="52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1</v>
      </c>
      <c r="E8" s="88">
        <v>1</v>
      </c>
      <c r="F8" s="88"/>
      <c r="G8" s="88"/>
      <c r="H8" s="88"/>
      <c r="I8" s="88"/>
      <c r="J8" s="88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>
        <v>1</v>
      </c>
      <c r="H13" s="54"/>
      <c r="I13" s="54"/>
      <c r="J13" s="54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>
        <v>1</v>
      </c>
      <c r="D14" s="52"/>
      <c r="E14" s="52"/>
      <c r="F14" s="52"/>
      <c r="G14" s="52"/>
      <c r="H14" s="52"/>
      <c r="I14" s="52"/>
      <c r="J14" s="52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>
        <v>2</v>
      </c>
      <c r="J15" s="54">
        <v>2</v>
      </c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1</v>
      </c>
      <c r="G17" s="88">
        <v>1</v>
      </c>
      <c r="H17" s="88">
        <v>2</v>
      </c>
      <c r="I17" s="88">
        <v>2</v>
      </c>
      <c r="J17" s="88">
        <v>2</v>
      </c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1</v>
      </c>
      <c r="F18" s="52"/>
      <c r="G18" s="52"/>
      <c r="H18" s="52"/>
      <c r="I18" s="52"/>
      <c r="J18" s="52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/>
      <c r="F19" s="88">
        <v>1</v>
      </c>
      <c r="G19" s="88"/>
      <c r="H19" s="88">
        <v>1</v>
      </c>
      <c r="I19" s="88"/>
      <c r="J19" s="88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1</v>
      </c>
      <c r="G20" s="52">
        <v>1</v>
      </c>
      <c r="H20" s="52">
        <v>1</v>
      </c>
      <c r="I20" s="52">
        <v>1</v>
      </c>
      <c r="J20" s="52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88">
        <v>2</v>
      </c>
      <c r="J21" s="88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HYPERLINK("https://archive.org/details/SpaceCoastRadioNEWS07242013","https://archive.org/details/SpaceCoastRadioNEWS07242013")</f>
        <v>https://archive.org/details/SpaceCoastRadioNEWS07242013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1.6666666666666666E-2</v>
      </c>
      <c r="E4" s="63">
        <v>2.9861111111111113E-2</v>
      </c>
      <c r="F4" s="63">
        <v>4.7916666666666663E-2</v>
      </c>
      <c r="G4" s="63">
        <v>5.9027777777777783E-2</v>
      </c>
      <c r="H4" s="63">
        <v>7.013888888888889E-2</v>
      </c>
      <c r="I4" s="63">
        <v>7.7777777777777779E-2</v>
      </c>
      <c r="J4" s="63">
        <v>8.3333333333333329E-2</v>
      </c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516</v>
      </c>
      <c r="D5" s="58" t="s">
        <v>141</v>
      </c>
      <c r="E5" s="58" t="s">
        <v>56</v>
      </c>
      <c r="F5" s="58" t="s">
        <v>517</v>
      </c>
      <c r="G5" s="58" t="s">
        <v>518</v>
      </c>
      <c r="H5" s="58" t="s">
        <v>481</v>
      </c>
      <c r="I5" s="58" t="s">
        <v>94</v>
      </c>
      <c r="J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1">
        <v>2</v>
      </c>
      <c r="G7" s="71">
        <v>2</v>
      </c>
      <c r="H7" s="71">
        <v>2</v>
      </c>
      <c r="I7" s="71">
        <v>2</v>
      </c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8">
        <v>2</v>
      </c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1">
        <v>1</v>
      </c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6">
        <v>2</v>
      </c>
      <c r="J15" s="76">
        <v>2</v>
      </c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1">
        <v>2</v>
      </c>
      <c r="E18" s="70"/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8">
        <v>2</v>
      </c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/>
      <c r="D20" s="70"/>
      <c r="E20" s="70"/>
      <c r="F20" s="70"/>
      <c r="G20" s="70"/>
      <c r="H20" s="71">
        <v>2</v>
      </c>
      <c r="I20" s="71">
        <v>2</v>
      </c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/>
      <c r="F21" s="68">
        <v>2</v>
      </c>
      <c r="G21" s="68">
        <v>2</v>
      </c>
      <c r="H21" s="68">
        <v>2</v>
      </c>
      <c r="I21" s="68">
        <v>2</v>
      </c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7242013"/>
  </hyperlink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519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1.6666666666666666E-2</v>
      </c>
      <c r="E4" s="4">
        <v>2.9861111111111113E-2</v>
      </c>
      <c r="F4" s="4">
        <v>4.5138888888888888E-2</v>
      </c>
      <c r="G4" s="4">
        <v>5.6250000000000001E-2</v>
      </c>
      <c r="H4" s="4">
        <v>6.805555555555555E-2</v>
      </c>
      <c r="I4" s="4">
        <v>8.3333333333333329E-2</v>
      </c>
      <c r="J4" s="4">
        <v>9.0277777777777776E-2</v>
      </c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56</v>
      </c>
      <c r="D5" t="s">
        <v>496</v>
      </c>
      <c r="E5" t="s">
        <v>520</v>
      </c>
      <c r="F5" t="s">
        <v>521</v>
      </c>
      <c r="G5" t="s">
        <v>93</v>
      </c>
      <c r="H5" t="s">
        <v>481</v>
      </c>
      <c r="I5" t="s">
        <v>94</v>
      </c>
      <c r="J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>
        <v>2</v>
      </c>
      <c r="G7" s="12">
        <v>2</v>
      </c>
      <c r="H7" s="12">
        <v>2</v>
      </c>
      <c r="I7" s="12">
        <v>2</v>
      </c>
      <c r="J7" s="12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9"/>
      <c r="J8" s="9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>
        <v>2</v>
      </c>
      <c r="J15" s="18">
        <v>2</v>
      </c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2</v>
      </c>
      <c r="E18" s="12"/>
      <c r="F18" s="12"/>
      <c r="G18" s="12"/>
      <c r="H18" s="12"/>
      <c r="I18" s="12"/>
      <c r="J18" s="12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>
        <v>2</v>
      </c>
      <c r="H19" s="9"/>
      <c r="I19" s="9"/>
      <c r="J19" s="9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/>
      <c r="E20" s="12">
        <v>1</v>
      </c>
      <c r="F20" s="12"/>
      <c r="G20" s="12"/>
      <c r="H20" s="12">
        <v>1</v>
      </c>
      <c r="I20" s="12"/>
      <c r="J20" s="12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>
        <v>2</v>
      </c>
      <c r="F21" s="9">
        <v>2</v>
      </c>
      <c r="G21" s="9">
        <v>2</v>
      </c>
      <c r="H21" s="9">
        <v>2</v>
      </c>
      <c r="I21" s="9">
        <v>2</v>
      </c>
      <c r="J21" s="9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84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519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1.6666666666666666E-2</v>
      </c>
      <c r="E4" s="34">
        <v>2.9861111111111113E-2</v>
      </c>
      <c r="F4" s="34">
        <v>4.5138888888888888E-2</v>
      </c>
      <c r="G4" s="34">
        <v>5.6249999999999994E-2</v>
      </c>
      <c r="H4" s="34">
        <v>6.805555555555555E-2</v>
      </c>
      <c r="I4" s="34">
        <v>8.3333333333333329E-2</v>
      </c>
      <c r="J4" s="34">
        <v>9.0277777777777776E-2</v>
      </c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56</v>
      </c>
      <c r="D5" s="29" t="s">
        <v>496</v>
      </c>
      <c r="E5" s="29" t="s">
        <v>520</v>
      </c>
      <c r="F5" s="29" t="s">
        <v>521</v>
      </c>
      <c r="G5" s="29" t="s">
        <v>93</v>
      </c>
      <c r="H5" s="29" t="s">
        <v>481</v>
      </c>
      <c r="I5" s="29" t="s">
        <v>94</v>
      </c>
      <c r="J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1</v>
      </c>
      <c r="E6" s="88"/>
      <c r="F6" s="88"/>
      <c r="G6" s="88"/>
      <c r="H6" s="88">
        <v>1</v>
      </c>
      <c r="I6" s="88"/>
      <c r="J6" s="88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1</v>
      </c>
      <c r="F7" s="52"/>
      <c r="G7" s="52">
        <v>1</v>
      </c>
      <c r="H7" s="52"/>
      <c r="I7" s="52"/>
      <c r="J7" s="52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1</v>
      </c>
      <c r="E8" s="88"/>
      <c r="F8" s="88"/>
      <c r="G8" s="88"/>
      <c r="H8" s="88"/>
      <c r="I8" s="88"/>
      <c r="J8" s="88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>
        <v>1</v>
      </c>
      <c r="F13" s="54"/>
      <c r="G13" s="54"/>
      <c r="H13" s="54"/>
      <c r="I13" s="54"/>
      <c r="J13" s="54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>
        <v>1</v>
      </c>
      <c r="E14" s="52"/>
      <c r="F14" s="52"/>
      <c r="G14" s="52"/>
      <c r="H14" s="52"/>
      <c r="I14" s="52"/>
      <c r="J14" s="52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>
        <v>2</v>
      </c>
      <c r="J15" s="54">
        <v>2</v>
      </c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88">
        <v>2</v>
      </c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/>
      <c r="F19" s="88"/>
      <c r="G19" s="88"/>
      <c r="H19" s="88">
        <v>1</v>
      </c>
      <c r="I19" s="88"/>
      <c r="J19" s="88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1</v>
      </c>
      <c r="F20" s="52">
        <v>1</v>
      </c>
      <c r="G20" s="52">
        <v>1</v>
      </c>
      <c r="H20" s="52"/>
      <c r="I20" s="52">
        <v>1</v>
      </c>
      <c r="J20" s="52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>
        <v>1</v>
      </c>
      <c r="F21" s="88"/>
      <c r="G21" s="88"/>
      <c r="H21" s="88"/>
      <c r="I21" s="88">
        <v>2</v>
      </c>
      <c r="J21" s="88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HYPERLINK("https://archive.org/details/SpaceCoastRadioNEWS08062013","https://archive.org/details/SpaceCoastRadioNEWS08062013")</f>
        <v>https://archive.org/details/SpaceCoastRadioNEWS08062013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1.6666666666666666E-2</v>
      </c>
      <c r="E4" s="63">
        <v>2.9861111111111113E-2</v>
      </c>
      <c r="F4" s="63">
        <v>4.5138888888888888E-2</v>
      </c>
      <c r="G4" s="63">
        <v>5.6250000000000001E-2</v>
      </c>
      <c r="H4" s="63">
        <v>6.805555555555555E-2</v>
      </c>
      <c r="I4" s="63">
        <v>8.3333333333333329E-2</v>
      </c>
      <c r="J4" s="63">
        <v>9.0277777777777776E-2</v>
      </c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56</v>
      </c>
      <c r="D5" s="58" t="s">
        <v>496</v>
      </c>
      <c r="E5" s="58" t="s">
        <v>520</v>
      </c>
      <c r="F5" s="58" t="s">
        <v>521</v>
      </c>
      <c r="G5" s="58" t="s">
        <v>93</v>
      </c>
      <c r="H5" s="58" t="s">
        <v>481</v>
      </c>
      <c r="I5" s="58" t="s">
        <v>94</v>
      </c>
      <c r="J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1">
        <v>2</v>
      </c>
      <c r="F7" s="71">
        <v>2</v>
      </c>
      <c r="G7" s="71">
        <v>2</v>
      </c>
      <c r="H7" s="71">
        <v>2</v>
      </c>
      <c r="I7" s="71">
        <v>2</v>
      </c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6">
        <v>2</v>
      </c>
      <c r="J15" s="76">
        <v>2</v>
      </c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1">
        <v>2</v>
      </c>
      <c r="E18" s="70"/>
      <c r="F18" s="70"/>
      <c r="G18" s="71">
        <v>1</v>
      </c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/>
      <c r="F19" s="67"/>
      <c r="G19" s="67"/>
      <c r="H19" s="68">
        <v>2</v>
      </c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/>
      <c r="D20" s="71"/>
      <c r="E20" s="71">
        <v>2</v>
      </c>
      <c r="F20" s="71">
        <v>2</v>
      </c>
      <c r="G20" s="71">
        <v>2</v>
      </c>
      <c r="H20" s="71">
        <v>2</v>
      </c>
      <c r="I20" s="71">
        <v>2</v>
      </c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062013"/>
  </hyperlink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>
  <dimension ref="A1:AB34"/>
  <sheetViews>
    <sheetView zoomScaleNormal="100" zoomScalePageLayoutView="150" workbookViewId="0">
      <selection activeCell="G13" sqref="G13"/>
    </sheetView>
  </sheetViews>
  <sheetFormatPr defaultColWidth="8.83984375" defaultRowHeight="14.4"/>
  <cols>
    <col min="1" max="1" width="60" customWidth="1"/>
  </cols>
  <sheetData>
    <row r="1" spans="1:28">
      <c r="A1" t="s">
        <v>0</v>
      </c>
    </row>
    <row r="2" spans="1:28">
      <c r="A2" s="1" t="s">
        <v>476</v>
      </c>
    </row>
    <row r="3" spans="1:28">
      <c r="A3" s="2" t="s">
        <v>522</v>
      </c>
    </row>
    <row r="4" spans="1:28" s="3" customFormat="1">
      <c r="A4" s="3" t="s">
        <v>3</v>
      </c>
      <c r="B4" s="4">
        <v>0</v>
      </c>
      <c r="C4" s="4">
        <v>2.0833333333333333E-3</v>
      </c>
      <c r="D4" s="4">
        <v>1.8749999999999999E-2</v>
      </c>
      <c r="E4" s="4">
        <v>3.6805555555555557E-2</v>
      </c>
      <c r="F4" s="4">
        <v>5.9027777777777783E-2</v>
      </c>
      <c r="G4" s="4">
        <v>7.0833333333333331E-2</v>
      </c>
      <c r="H4" s="4">
        <v>7.7777777777777779E-2</v>
      </c>
      <c r="I4" s="4">
        <v>8.3333333333333329E-2</v>
      </c>
      <c r="J4" s="4"/>
      <c r="K4" s="4"/>
      <c r="L4" s="4"/>
      <c r="M4" s="4"/>
      <c r="N4" s="4"/>
      <c r="O4" s="4"/>
      <c r="P4" s="4"/>
      <c r="Q4" s="4"/>
      <c r="R4" s="4"/>
      <c r="S4" s="4"/>
      <c r="T4" s="6"/>
      <c r="U4" s="6"/>
      <c r="V4" s="6"/>
      <c r="W4" s="6"/>
      <c r="X4" s="6"/>
      <c r="Y4" s="6"/>
      <c r="Z4" s="6"/>
      <c r="AA4" s="6"/>
      <c r="AB4" s="6"/>
    </row>
    <row r="5" spans="1:28">
      <c r="B5" t="s">
        <v>4</v>
      </c>
      <c r="C5" t="s">
        <v>299</v>
      </c>
      <c r="D5" t="s">
        <v>523</v>
      </c>
      <c r="E5" t="s">
        <v>524</v>
      </c>
      <c r="F5" t="s">
        <v>481</v>
      </c>
      <c r="G5" t="s">
        <v>94</v>
      </c>
      <c r="H5" t="s">
        <v>96</v>
      </c>
      <c r="I5" t="s">
        <v>98</v>
      </c>
      <c r="T5" s="7"/>
      <c r="U5" s="7"/>
      <c r="V5" s="7"/>
      <c r="W5" s="7"/>
      <c r="X5" s="7"/>
      <c r="Y5" s="7"/>
      <c r="AA5" s="7"/>
      <c r="AB5" s="7"/>
    </row>
    <row r="6" spans="1:28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10"/>
      <c r="S6" s="8" t="s">
        <v>23</v>
      </c>
      <c r="T6" s="10"/>
      <c r="U6" s="10"/>
      <c r="V6" s="10"/>
      <c r="W6" s="10"/>
      <c r="X6" s="10"/>
      <c r="Y6" s="10"/>
      <c r="Z6" s="10"/>
      <c r="AA6" s="10"/>
      <c r="AB6" s="10"/>
    </row>
    <row r="7" spans="1:28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3"/>
      <c r="S7" s="11" t="s">
        <v>24</v>
      </c>
      <c r="T7" s="13"/>
      <c r="U7" s="13"/>
      <c r="V7" s="13"/>
      <c r="W7" s="13"/>
      <c r="X7" s="13"/>
      <c r="Y7" s="13"/>
      <c r="Z7" s="13"/>
      <c r="AA7" s="13"/>
      <c r="AB7" s="13"/>
    </row>
    <row r="8" spans="1:28" s="14" customFormat="1" ht="15.3">
      <c r="A8" s="8" t="s">
        <v>25</v>
      </c>
      <c r="B8" s="9"/>
      <c r="C8" s="9">
        <v>2</v>
      </c>
      <c r="D8" s="9">
        <v>2</v>
      </c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10"/>
      <c r="S8" s="8" t="s">
        <v>25</v>
      </c>
      <c r="T8" s="10"/>
      <c r="U8" s="10"/>
      <c r="V8" s="10"/>
      <c r="W8" s="10"/>
      <c r="X8" s="10"/>
      <c r="Y8" s="10"/>
      <c r="Z8" s="10"/>
      <c r="AA8" s="10"/>
      <c r="AB8" s="10"/>
    </row>
    <row r="9" spans="1:28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3"/>
      <c r="S9" s="11" t="s">
        <v>26</v>
      </c>
      <c r="T9" s="13"/>
      <c r="U9" s="13"/>
      <c r="V9" s="13"/>
      <c r="W9" s="13"/>
      <c r="X9" s="13"/>
      <c r="Y9" s="13"/>
      <c r="Z9" s="13"/>
      <c r="AA9" s="13"/>
      <c r="AB9" s="13"/>
    </row>
    <row r="10" spans="1:28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10"/>
      <c r="S10" s="8" t="s">
        <v>99</v>
      </c>
      <c r="T10" s="10"/>
      <c r="U10" s="10"/>
      <c r="V10" s="10"/>
      <c r="W10" s="10"/>
      <c r="X10" s="10"/>
      <c r="Y10" s="10"/>
      <c r="Z10" s="10"/>
      <c r="AA10" s="10"/>
      <c r="AB10" s="10"/>
    </row>
    <row r="11" spans="1:28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3"/>
      <c r="S11" s="11" t="s">
        <v>100</v>
      </c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S12" s="15"/>
    </row>
    <row r="13" spans="1:28" s="20" customFormat="1" ht="15.3">
      <c r="A13" s="11" t="s">
        <v>29</v>
      </c>
      <c r="B13" s="18"/>
      <c r="C13" s="18"/>
      <c r="D13" s="18"/>
      <c r="E13" s="18"/>
      <c r="F13" s="18">
        <v>1</v>
      </c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9"/>
      <c r="S13" s="16" t="s">
        <v>101</v>
      </c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5.3">
      <c r="A14" s="16" t="s">
        <v>30</v>
      </c>
      <c r="B14" s="12"/>
      <c r="C14" s="12"/>
      <c r="D14" s="12"/>
      <c r="E14" s="12">
        <v>1</v>
      </c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1"/>
      <c r="S14" s="28" t="s">
        <v>102</v>
      </c>
      <c r="T14" s="13"/>
      <c r="U14" s="13"/>
      <c r="V14" s="13"/>
      <c r="W14" s="13"/>
      <c r="X14" s="13"/>
      <c r="Y14" s="13"/>
      <c r="Z14" s="13"/>
      <c r="AA14" s="13"/>
      <c r="AB14" s="13"/>
    </row>
    <row r="15" spans="1:28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3"/>
      <c r="S15" s="27" t="s">
        <v>102</v>
      </c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5.3">
      <c r="A16" s="15"/>
      <c r="B16" s="17"/>
      <c r="C16" s="17"/>
      <c r="D16" s="17"/>
      <c r="E16" s="17"/>
      <c r="F16" s="17"/>
      <c r="G16" s="17"/>
      <c r="H16" s="17"/>
      <c r="I16" s="17"/>
      <c r="S16" s="15"/>
    </row>
    <row r="17" spans="1:28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10"/>
      <c r="S17" s="8" t="s">
        <v>103</v>
      </c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3">
      <c r="A18" s="11" t="s">
        <v>33</v>
      </c>
      <c r="B18" s="12"/>
      <c r="C18" s="12"/>
      <c r="D18" s="12"/>
      <c r="E18" s="12">
        <v>2</v>
      </c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1"/>
      <c r="S18" s="28" t="s">
        <v>102</v>
      </c>
      <c r="T18" s="13"/>
      <c r="U18" s="13"/>
      <c r="V18" s="13"/>
      <c r="W18" s="13"/>
      <c r="X18" s="13"/>
      <c r="Y18" s="13"/>
      <c r="Z18" s="13"/>
      <c r="AA18" s="13"/>
      <c r="AB18" s="13"/>
    </row>
    <row r="19" spans="1:28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24"/>
      <c r="S19" s="95" t="s">
        <v>102</v>
      </c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3">
      <c r="A20" s="11" t="s">
        <v>35</v>
      </c>
      <c r="B20" s="12"/>
      <c r="C20" s="12">
        <v>1</v>
      </c>
      <c r="D20" s="12"/>
      <c r="E20" s="12"/>
      <c r="F20" s="12">
        <v>1</v>
      </c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1"/>
      <c r="S20" s="28" t="s">
        <v>102</v>
      </c>
      <c r="T20" s="13"/>
      <c r="U20" s="13"/>
      <c r="V20" s="13"/>
      <c r="W20" s="13"/>
      <c r="X20" s="13"/>
      <c r="Y20" s="13"/>
      <c r="Z20" s="13"/>
      <c r="AA20" s="13"/>
      <c r="AB20" s="13"/>
    </row>
    <row r="21" spans="1:28" s="14" customFormat="1" ht="15.3">
      <c r="A21" s="8" t="s">
        <v>36</v>
      </c>
      <c r="B21" s="9"/>
      <c r="C21" s="9"/>
      <c r="D21" s="9">
        <v>1</v>
      </c>
      <c r="E21" s="9">
        <v>2</v>
      </c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24"/>
      <c r="S21" s="95" t="s">
        <v>102</v>
      </c>
      <c r="T21" s="10"/>
      <c r="U21" s="10"/>
      <c r="V21" s="10"/>
      <c r="W21" s="10"/>
      <c r="X21" s="10"/>
      <c r="Y21" s="10"/>
      <c r="Z21" s="10"/>
      <c r="AA21" s="10"/>
      <c r="AB21" s="10"/>
    </row>
    <row r="22" spans="1:28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8" t="s">
        <v>102</v>
      </c>
      <c r="T22" s="13"/>
      <c r="U22" s="13"/>
      <c r="V22" s="13"/>
      <c r="W22" s="13"/>
      <c r="X22" s="13"/>
      <c r="Y22" s="13"/>
      <c r="Z22" s="13"/>
      <c r="AA22" s="13"/>
      <c r="AB22" s="13"/>
    </row>
    <row r="23" spans="1:28" ht="15.3">
      <c r="A23" s="15"/>
      <c r="S23" s="15"/>
    </row>
    <row r="24" spans="1:28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6" t="s">
        <v>104</v>
      </c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1" t="s">
        <v>105</v>
      </c>
      <c r="T25" s="13"/>
      <c r="U25" s="13"/>
      <c r="V25" s="13"/>
      <c r="W25" s="13"/>
      <c r="X25" s="13"/>
      <c r="Y25" s="13"/>
      <c r="Z25" s="13"/>
      <c r="AA25" s="13"/>
      <c r="AB25" s="13"/>
    </row>
    <row r="26" spans="1:28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6" t="s">
        <v>106</v>
      </c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1" t="s">
        <v>107</v>
      </c>
      <c r="T27" s="13"/>
      <c r="U27" s="13"/>
      <c r="V27" s="13"/>
      <c r="W27" s="13"/>
      <c r="X27" s="13"/>
      <c r="Y27" s="13"/>
      <c r="Z27" s="13"/>
      <c r="AA27" s="13"/>
      <c r="AB27" s="13"/>
    </row>
    <row r="28" spans="1:28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7" t="s">
        <v>102</v>
      </c>
      <c r="T28" s="19"/>
      <c r="U28" s="19"/>
      <c r="V28" s="19"/>
      <c r="W28" s="19"/>
      <c r="X28" s="19"/>
      <c r="Y28" s="19"/>
      <c r="Z28" s="19"/>
      <c r="AA28" s="19"/>
      <c r="AB28" s="19"/>
    </row>
    <row r="29" spans="1:28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8" t="s">
        <v>102</v>
      </c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3">
      <c r="A30" s="15"/>
      <c r="S30" s="15"/>
    </row>
    <row r="31" spans="1:28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8" t="s">
        <v>108</v>
      </c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8" t="s">
        <v>102</v>
      </c>
      <c r="T32" s="13"/>
      <c r="U32" s="13"/>
      <c r="V32" s="13"/>
      <c r="W32" s="13"/>
      <c r="X32" s="13"/>
      <c r="Y32" s="13"/>
      <c r="Z32" s="13"/>
      <c r="AA32" s="13"/>
      <c r="AB32" s="13"/>
    </row>
    <row r="33" spans="1:28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8" t="s">
        <v>109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1" t="s">
        <v>110</v>
      </c>
      <c r="T34" s="13"/>
      <c r="U34" s="13"/>
      <c r="V34" s="13"/>
      <c r="W34" s="13"/>
      <c r="X34" s="13"/>
      <c r="Y34" s="13"/>
      <c r="Z34" s="13"/>
      <c r="AA34" s="13"/>
      <c r="AB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87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8">
      <c r="A1" s="29" t="s">
        <v>37</v>
      </c>
    </row>
    <row r="2" spans="1:28">
      <c r="A2" s="31" t="s">
        <v>476</v>
      </c>
    </row>
    <row r="3" spans="1:28">
      <c r="A3" s="32" t="s">
        <v>522</v>
      </c>
    </row>
    <row r="4" spans="1:28" s="33" customFormat="1">
      <c r="A4" s="33" t="s">
        <v>3</v>
      </c>
      <c r="B4" s="34">
        <v>0</v>
      </c>
      <c r="C4" s="34">
        <v>2.0833333333333333E-3</v>
      </c>
      <c r="D4" s="34">
        <v>1.8749999999999999E-2</v>
      </c>
      <c r="E4" s="34">
        <v>3.6805555555555557E-2</v>
      </c>
      <c r="F4" s="34">
        <v>5.9027777777777776E-2</v>
      </c>
      <c r="G4" s="34">
        <v>7.0833333333333331E-2</v>
      </c>
      <c r="H4" s="34">
        <v>7.7777777777777779E-2</v>
      </c>
      <c r="I4" s="34">
        <v>8.3333333333333329E-2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6"/>
      <c r="U4" s="36"/>
      <c r="V4" s="36"/>
      <c r="W4" s="36"/>
      <c r="X4" s="36"/>
      <c r="Y4" s="36"/>
      <c r="Z4" s="36"/>
      <c r="AA4" s="36"/>
      <c r="AB4" s="36"/>
    </row>
    <row r="5" spans="1:28">
      <c r="B5" s="29" t="s">
        <v>4</v>
      </c>
      <c r="C5" s="29" t="s">
        <v>299</v>
      </c>
      <c r="D5" s="29" t="s">
        <v>523</v>
      </c>
      <c r="E5" s="29" t="s">
        <v>524</v>
      </c>
      <c r="F5" s="29" t="s">
        <v>481</v>
      </c>
      <c r="G5" s="29" t="s">
        <v>94</v>
      </c>
      <c r="H5" s="29" t="s">
        <v>96</v>
      </c>
      <c r="I5" s="29" t="s">
        <v>98</v>
      </c>
      <c r="T5" s="37"/>
      <c r="U5" s="37"/>
      <c r="V5" s="37"/>
      <c r="W5" s="37"/>
      <c r="X5" s="37"/>
      <c r="Y5" s="37"/>
      <c r="AA5" s="37"/>
      <c r="AB5" s="37"/>
    </row>
    <row r="6" spans="1:28" ht="15.3">
      <c r="A6" s="38" t="s">
        <v>23</v>
      </c>
      <c r="B6" s="88"/>
      <c r="C6" s="88">
        <v>1</v>
      </c>
      <c r="D6" s="88">
        <v>1</v>
      </c>
      <c r="E6" s="88">
        <v>1</v>
      </c>
      <c r="F6" s="88">
        <v>1</v>
      </c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9"/>
      <c r="S6" s="38" t="s">
        <v>23</v>
      </c>
      <c r="T6" s="39"/>
      <c r="U6" s="39"/>
      <c r="V6" s="39"/>
      <c r="W6" s="39"/>
      <c r="X6" s="39"/>
      <c r="Y6" s="39"/>
      <c r="Z6" s="39"/>
      <c r="AA6" s="39"/>
      <c r="AB6" s="39"/>
    </row>
    <row r="7" spans="1:28" ht="15.3">
      <c r="A7" s="40" t="s">
        <v>24</v>
      </c>
      <c r="B7" s="52"/>
      <c r="C7" s="52"/>
      <c r="D7" s="52"/>
      <c r="E7" s="52"/>
      <c r="F7" s="52"/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1"/>
      <c r="S7" s="40" t="s">
        <v>24</v>
      </c>
      <c r="T7" s="41"/>
      <c r="U7" s="41"/>
      <c r="V7" s="41"/>
      <c r="W7" s="41"/>
      <c r="X7" s="41"/>
      <c r="Y7" s="41"/>
      <c r="Z7" s="41"/>
      <c r="AA7" s="41"/>
      <c r="AB7" s="41"/>
    </row>
    <row r="8" spans="1:28" s="42" customFormat="1" ht="15.3">
      <c r="A8" s="38" t="s">
        <v>25</v>
      </c>
      <c r="B8" s="88"/>
      <c r="C8" s="88">
        <v>1</v>
      </c>
      <c r="D8" s="88">
        <v>1</v>
      </c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9"/>
      <c r="S8" s="38" t="s">
        <v>25</v>
      </c>
      <c r="T8" s="39"/>
      <c r="U8" s="39"/>
      <c r="V8" s="39"/>
      <c r="W8" s="39"/>
      <c r="X8" s="39"/>
      <c r="Y8" s="39"/>
      <c r="Z8" s="39"/>
      <c r="AA8" s="39"/>
      <c r="AB8" s="39"/>
    </row>
    <row r="9" spans="1:28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1"/>
      <c r="S9" s="40" t="s">
        <v>26</v>
      </c>
      <c r="T9" s="41"/>
      <c r="U9" s="41"/>
      <c r="V9" s="41"/>
      <c r="W9" s="41"/>
      <c r="X9" s="41"/>
      <c r="Y9" s="41"/>
      <c r="Z9" s="41"/>
      <c r="AA9" s="41"/>
      <c r="AB9" s="41"/>
    </row>
    <row r="10" spans="1:28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9"/>
      <c r="S10" s="38" t="s">
        <v>99</v>
      </c>
      <c r="T10" s="39"/>
      <c r="U10" s="39"/>
      <c r="V10" s="39"/>
      <c r="W10" s="39"/>
      <c r="X10" s="39"/>
      <c r="Y10" s="39"/>
      <c r="Z10" s="39"/>
      <c r="AA10" s="39"/>
      <c r="AB10" s="39"/>
    </row>
    <row r="11" spans="1:28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1"/>
      <c r="S11" s="40" t="s">
        <v>100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S12" s="43"/>
    </row>
    <row r="13" spans="1:28" s="46" customFormat="1" ht="15.3">
      <c r="A13" s="40" t="s">
        <v>29</v>
      </c>
      <c r="B13" s="54"/>
      <c r="C13" s="54"/>
      <c r="D13" s="54"/>
      <c r="E13" s="54"/>
      <c r="F13" s="54">
        <v>1</v>
      </c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5"/>
      <c r="S13" s="44" t="s">
        <v>101</v>
      </c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47"/>
      <c r="S14" s="57" t="s">
        <v>102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28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49"/>
      <c r="S15" s="56" t="s">
        <v>102</v>
      </c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3">
      <c r="A16" s="43"/>
      <c r="B16" s="53"/>
      <c r="C16" s="53"/>
      <c r="D16" s="53"/>
      <c r="E16" s="53"/>
      <c r="F16" s="53"/>
      <c r="G16" s="53"/>
      <c r="H16" s="53"/>
      <c r="I16" s="53"/>
      <c r="S16" s="43"/>
    </row>
    <row r="17" spans="1:28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1</v>
      </c>
      <c r="F17" s="88">
        <v>2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9"/>
      <c r="S17" s="38" t="s">
        <v>103</v>
      </c>
      <c r="T17" s="39"/>
      <c r="U17" s="39"/>
      <c r="V17" s="39"/>
      <c r="W17" s="39"/>
      <c r="X17" s="39"/>
      <c r="Y17" s="39"/>
      <c r="Z17" s="39"/>
      <c r="AA17" s="39"/>
      <c r="AB17" s="39"/>
    </row>
    <row r="18" spans="1:28" ht="15.3">
      <c r="A18" s="40" t="s">
        <v>33</v>
      </c>
      <c r="B18" s="52"/>
      <c r="C18" s="52"/>
      <c r="D18" s="52"/>
      <c r="E18" s="52">
        <v>2</v>
      </c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47"/>
      <c r="S18" s="57" t="s">
        <v>102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1</v>
      </c>
      <c r="G19" s="88"/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50"/>
      <c r="S19" s="97" t="s">
        <v>102</v>
      </c>
      <c r="T19" s="39"/>
      <c r="U19" s="39"/>
      <c r="V19" s="39"/>
      <c r="W19" s="39"/>
      <c r="X19" s="39"/>
      <c r="Y19" s="39"/>
      <c r="Z19" s="39"/>
      <c r="AA19" s="39"/>
      <c r="AB19" s="39"/>
    </row>
    <row r="20" spans="1:28" ht="15.3">
      <c r="A20" s="40" t="s">
        <v>35</v>
      </c>
      <c r="B20" s="52"/>
      <c r="C20" s="52"/>
      <c r="D20" s="52"/>
      <c r="E20" s="52">
        <v>1</v>
      </c>
      <c r="F20" s="52">
        <v>1</v>
      </c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47"/>
      <c r="S20" s="57" t="s">
        <v>102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50"/>
      <c r="S21" s="97" t="s">
        <v>102</v>
      </c>
      <c r="T21" s="39"/>
      <c r="U21" s="39"/>
      <c r="V21" s="39"/>
      <c r="W21" s="39"/>
      <c r="X21" s="39"/>
      <c r="Y21" s="39"/>
      <c r="Z21" s="39"/>
      <c r="AA21" s="39"/>
      <c r="AB21" s="39"/>
    </row>
    <row r="22" spans="1:28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47"/>
      <c r="K22" s="47"/>
      <c r="L22" s="47"/>
      <c r="M22" s="47"/>
      <c r="N22" s="47"/>
      <c r="O22" s="47"/>
      <c r="P22" s="47"/>
      <c r="Q22" s="47"/>
      <c r="R22" s="47"/>
      <c r="S22" s="57" t="s">
        <v>102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3">
      <c r="A23" s="43"/>
      <c r="B23" s="53"/>
      <c r="C23" s="53"/>
      <c r="D23" s="53"/>
      <c r="E23" s="53"/>
      <c r="F23" s="53"/>
      <c r="G23" s="53"/>
      <c r="H23" s="53"/>
      <c r="I23" s="53"/>
      <c r="S23" s="43"/>
    </row>
    <row r="24" spans="1:28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4" t="s">
        <v>104</v>
      </c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0" t="s">
        <v>105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4" t="s">
        <v>106</v>
      </c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 t="s">
        <v>107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56" t="s">
        <v>102</v>
      </c>
      <c r="T28" s="45"/>
      <c r="U28" s="45"/>
      <c r="V28" s="45"/>
      <c r="W28" s="45"/>
      <c r="X28" s="45"/>
      <c r="Y28" s="45"/>
      <c r="Z28" s="45"/>
      <c r="AA28" s="45"/>
      <c r="AB28" s="45"/>
    </row>
    <row r="29" spans="1:28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57" t="s">
        <v>102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3">
      <c r="A30" s="43"/>
      <c r="S30" s="43"/>
    </row>
    <row r="31" spans="1:28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8" t="s">
        <v>108</v>
      </c>
      <c r="T31" s="39"/>
      <c r="U31" s="39"/>
      <c r="V31" s="39"/>
      <c r="W31" s="39"/>
      <c r="X31" s="39"/>
      <c r="Y31" s="39"/>
      <c r="Z31" s="39"/>
      <c r="AA31" s="39"/>
      <c r="AB31" s="39"/>
    </row>
    <row r="32" spans="1:28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57" t="s">
        <v>102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8" t="s">
        <v>109</v>
      </c>
      <c r="T33" s="39"/>
      <c r="U33" s="39"/>
      <c r="V33" s="39"/>
      <c r="W33" s="39"/>
      <c r="X33" s="39"/>
      <c r="Y33" s="39"/>
      <c r="Z33" s="39"/>
      <c r="AA33" s="39"/>
      <c r="AB33" s="39"/>
    </row>
    <row r="34" spans="1:28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0" t="s">
        <v>110</v>
      </c>
      <c r="T34" s="41"/>
      <c r="U34" s="41"/>
      <c r="V34" s="41"/>
      <c r="W34" s="41"/>
      <c r="X34" s="41"/>
      <c r="Y34" s="41"/>
      <c r="Z34" s="41"/>
      <c r="AA34" s="41"/>
      <c r="AB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>
  <dimension ref="A1:AA34"/>
  <sheetViews>
    <sheetView workbookViewId="0"/>
  </sheetViews>
  <sheetFormatPr defaultColWidth="15.1015625" defaultRowHeight="15" customHeight="1"/>
  <cols>
    <col min="1" max="1" width="52.47265625" style="59" customWidth="1"/>
    <col min="2" max="27" width="7.734375" style="59" customWidth="1"/>
    <col min="28" max="16384" width="15.1015625" style="59"/>
  </cols>
  <sheetData>
    <row r="1" spans="1:27" ht="14.4">
      <c r="A1" s="58" t="s">
        <v>0</v>
      </c>
    </row>
    <row r="2" spans="1:27" ht="14.4">
      <c r="A2" s="60" t="s">
        <v>476</v>
      </c>
    </row>
    <row r="3" spans="1:27" ht="14.4">
      <c r="A3" s="61" t="str">
        <f>HYPERLINK("https://archive.org/details/SpaceCoastRadioNews08302013","https://archive.org/details/SpaceCoastRadioNews08302013")</f>
        <v>https://archive.org/details/SpaceCoastRadioNews08302013</v>
      </c>
    </row>
    <row r="4" spans="1:27" ht="14.4">
      <c r="A4" s="62" t="s">
        <v>3</v>
      </c>
      <c r="B4" s="63">
        <v>0</v>
      </c>
      <c r="C4" s="63">
        <v>2.0833333333333333E-3</v>
      </c>
      <c r="D4" s="63">
        <v>1.8749999999999999E-2</v>
      </c>
      <c r="E4" s="63">
        <v>3.6805555555555557E-2</v>
      </c>
      <c r="F4" s="63">
        <v>5.9027777777777783E-2</v>
      </c>
      <c r="G4" s="63">
        <v>7.0833333333333331E-2</v>
      </c>
      <c r="H4" s="63">
        <v>7.7777777777777779E-2</v>
      </c>
      <c r="I4" s="63">
        <v>8.3333333333333329E-2</v>
      </c>
      <c r="J4" s="63"/>
      <c r="K4" s="63"/>
      <c r="L4" s="63"/>
      <c r="M4" s="63"/>
      <c r="N4" s="63"/>
      <c r="O4" s="63"/>
      <c r="P4" s="63"/>
      <c r="Q4" s="63"/>
      <c r="R4" s="63"/>
      <c r="S4" s="63"/>
      <c r="T4" s="64"/>
      <c r="U4" s="64"/>
      <c r="V4" s="64"/>
      <c r="W4" s="64"/>
      <c r="X4" s="64"/>
      <c r="Y4" s="64"/>
      <c r="Z4" s="64"/>
      <c r="AA4" s="64"/>
    </row>
    <row r="5" spans="1:27" ht="14.4">
      <c r="A5" s="58"/>
      <c r="B5" s="58" t="s">
        <v>4</v>
      </c>
      <c r="C5" s="58" t="s">
        <v>299</v>
      </c>
      <c r="D5" s="58" t="s">
        <v>523</v>
      </c>
      <c r="E5" s="58" t="s">
        <v>524</v>
      </c>
      <c r="F5" s="58" t="s">
        <v>481</v>
      </c>
      <c r="G5" s="58" t="s">
        <v>94</v>
      </c>
      <c r="H5" s="58" t="s">
        <v>96</v>
      </c>
      <c r="I5" s="58" t="s">
        <v>98</v>
      </c>
      <c r="T5" s="65"/>
      <c r="U5" s="65"/>
      <c r="V5" s="65"/>
      <c r="W5" s="65"/>
      <c r="X5" s="65"/>
      <c r="Y5" s="65"/>
      <c r="AA5" s="65"/>
    </row>
    <row r="6" spans="1:27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6" t="s">
        <v>23</v>
      </c>
      <c r="T6" s="67"/>
      <c r="U6" s="67"/>
      <c r="V6" s="67"/>
      <c r="W6" s="67"/>
      <c r="X6" s="67"/>
      <c r="Y6" s="67"/>
      <c r="Z6" s="67"/>
      <c r="AA6" s="67"/>
    </row>
    <row r="7" spans="1:27" ht="15.75" customHeight="1">
      <c r="A7" s="69" t="s">
        <v>24</v>
      </c>
      <c r="B7" s="70"/>
      <c r="C7" s="70"/>
      <c r="D7" s="70"/>
      <c r="E7" s="70"/>
      <c r="F7" s="71">
        <v>2</v>
      </c>
      <c r="G7" s="71">
        <v>2</v>
      </c>
      <c r="H7" s="71">
        <v>2</v>
      </c>
      <c r="I7" s="70"/>
      <c r="J7" s="70"/>
      <c r="K7" s="70"/>
      <c r="L7" s="70"/>
      <c r="M7" s="70"/>
      <c r="N7" s="70"/>
      <c r="O7" s="70"/>
      <c r="P7" s="70"/>
      <c r="Q7" s="70"/>
      <c r="R7" s="70"/>
      <c r="S7" s="69" t="s">
        <v>24</v>
      </c>
      <c r="T7" s="70"/>
      <c r="U7" s="70"/>
      <c r="V7" s="70"/>
      <c r="W7" s="70"/>
      <c r="X7" s="70"/>
      <c r="Y7" s="70"/>
      <c r="Z7" s="70"/>
      <c r="AA7" s="70"/>
    </row>
    <row r="8" spans="1:27" ht="15.75" customHeight="1">
      <c r="A8" s="66" t="s">
        <v>25</v>
      </c>
      <c r="B8" s="67"/>
      <c r="C8" s="68">
        <v>2</v>
      </c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6" t="s">
        <v>25</v>
      </c>
      <c r="T8" s="67"/>
      <c r="U8" s="67"/>
      <c r="V8" s="67"/>
      <c r="W8" s="67"/>
      <c r="X8" s="67"/>
      <c r="Y8" s="67"/>
      <c r="Z8" s="67"/>
      <c r="AA8" s="67"/>
    </row>
    <row r="9" spans="1:27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69" t="s">
        <v>26</v>
      </c>
      <c r="T9" s="70"/>
      <c r="U9" s="70"/>
      <c r="V9" s="70"/>
      <c r="W9" s="70"/>
      <c r="X9" s="70"/>
      <c r="Y9" s="70"/>
      <c r="Z9" s="70"/>
      <c r="AA9" s="70"/>
    </row>
    <row r="10" spans="1:27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6" t="s">
        <v>99</v>
      </c>
      <c r="T10" s="67"/>
      <c r="U10" s="67"/>
      <c r="V10" s="67"/>
      <c r="W10" s="67"/>
      <c r="X10" s="67"/>
      <c r="Y10" s="67"/>
      <c r="Z10" s="67"/>
      <c r="AA10" s="67"/>
    </row>
    <row r="11" spans="1:27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69" t="s">
        <v>100</v>
      </c>
      <c r="T11" s="70"/>
      <c r="U11" s="70"/>
      <c r="V11" s="70"/>
      <c r="W11" s="70"/>
      <c r="X11" s="70"/>
      <c r="Y11" s="70"/>
      <c r="Z11" s="70"/>
      <c r="AA11" s="70"/>
    </row>
    <row r="12" spans="1:27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S12" s="73"/>
    </row>
    <row r="13" spans="1:27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4" t="s">
        <v>101</v>
      </c>
      <c r="T13" s="75"/>
      <c r="U13" s="75"/>
      <c r="V13" s="75"/>
      <c r="W13" s="75"/>
      <c r="X13" s="75"/>
      <c r="Y13" s="75"/>
      <c r="Z13" s="75"/>
      <c r="AA13" s="75"/>
    </row>
    <row r="14" spans="1:27" ht="15.75" customHeight="1">
      <c r="A14" s="74" t="s">
        <v>30</v>
      </c>
      <c r="B14" s="70"/>
      <c r="C14" s="70"/>
      <c r="D14" s="70"/>
      <c r="E14" s="71">
        <v>2</v>
      </c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78"/>
      <c r="S14" s="85" t="s">
        <v>102</v>
      </c>
      <c r="T14" s="70"/>
      <c r="U14" s="70"/>
      <c r="V14" s="70"/>
      <c r="W14" s="70"/>
      <c r="X14" s="70"/>
      <c r="Y14" s="70"/>
      <c r="Z14" s="70"/>
      <c r="AA14" s="70"/>
    </row>
    <row r="15" spans="1:27" ht="15.75" customHeight="1">
      <c r="A15" s="79" t="s">
        <v>31</v>
      </c>
      <c r="B15" s="76">
        <v>2</v>
      </c>
      <c r="C15" s="75"/>
      <c r="D15" s="75"/>
      <c r="E15" s="75"/>
      <c r="F15" s="75"/>
      <c r="G15" s="76">
        <v>2</v>
      </c>
      <c r="H15" s="76">
        <v>2</v>
      </c>
      <c r="I15" s="76">
        <v>2</v>
      </c>
      <c r="J15" s="80"/>
      <c r="K15" s="80"/>
      <c r="L15" s="80"/>
      <c r="M15" s="80"/>
      <c r="N15" s="80"/>
      <c r="O15" s="80"/>
      <c r="P15" s="80"/>
      <c r="Q15" s="80"/>
      <c r="R15" s="80"/>
      <c r="S15" s="84" t="s">
        <v>102</v>
      </c>
      <c r="T15" s="75"/>
      <c r="U15" s="75"/>
      <c r="V15" s="75"/>
      <c r="W15" s="75"/>
      <c r="X15" s="75"/>
      <c r="Y15" s="75"/>
      <c r="Z15" s="75"/>
      <c r="AA15" s="75"/>
    </row>
    <row r="16" spans="1:27" ht="15.75" customHeight="1">
      <c r="A16" s="73"/>
      <c r="B16" s="58"/>
      <c r="C16" s="58"/>
      <c r="D16" s="58"/>
      <c r="E16" s="58"/>
      <c r="F16" s="58"/>
      <c r="G16" s="58"/>
      <c r="H16" s="58"/>
      <c r="I16" s="58"/>
      <c r="S16" s="73"/>
    </row>
    <row r="17" spans="1:27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6" t="s">
        <v>103</v>
      </c>
      <c r="T17" s="67"/>
      <c r="U17" s="67"/>
      <c r="V17" s="67"/>
      <c r="W17" s="67"/>
      <c r="X17" s="67"/>
      <c r="Y17" s="67"/>
      <c r="Z17" s="67"/>
      <c r="AA17" s="67"/>
    </row>
    <row r="18" spans="1:27" ht="15.75" customHeight="1">
      <c r="A18" s="69" t="s">
        <v>33</v>
      </c>
      <c r="B18" s="70"/>
      <c r="C18" s="70"/>
      <c r="D18" s="70"/>
      <c r="E18" s="71">
        <v>2</v>
      </c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78"/>
      <c r="S18" s="85" t="s">
        <v>102</v>
      </c>
      <c r="T18" s="70"/>
      <c r="U18" s="70"/>
      <c r="V18" s="70"/>
      <c r="W18" s="70"/>
      <c r="X18" s="70"/>
      <c r="Y18" s="70"/>
      <c r="Z18" s="70"/>
      <c r="AA18" s="70"/>
    </row>
    <row r="19" spans="1:27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81"/>
      <c r="S19" s="98" t="s">
        <v>102</v>
      </c>
      <c r="T19" s="67"/>
      <c r="U19" s="67"/>
      <c r="V19" s="67"/>
      <c r="W19" s="67"/>
      <c r="X19" s="67"/>
      <c r="Y19" s="67"/>
      <c r="Z19" s="67"/>
      <c r="AA19" s="67"/>
    </row>
    <row r="20" spans="1:27" ht="15.75" customHeight="1">
      <c r="A20" s="69" t="s">
        <v>35</v>
      </c>
      <c r="B20" s="70"/>
      <c r="C20" s="70"/>
      <c r="D20" s="70"/>
      <c r="E20" s="70"/>
      <c r="F20" s="71">
        <v>2</v>
      </c>
      <c r="G20" s="71">
        <v>2</v>
      </c>
      <c r="H20" s="71">
        <v>2</v>
      </c>
      <c r="I20" s="70"/>
      <c r="J20" s="78"/>
      <c r="K20" s="78"/>
      <c r="L20" s="78"/>
      <c r="M20" s="78"/>
      <c r="N20" s="78"/>
      <c r="O20" s="78"/>
      <c r="P20" s="78"/>
      <c r="Q20" s="78"/>
      <c r="R20" s="78"/>
      <c r="S20" s="85" t="s">
        <v>102</v>
      </c>
      <c r="T20" s="70"/>
      <c r="U20" s="70"/>
      <c r="V20" s="70"/>
      <c r="W20" s="70"/>
      <c r="X20" s="70"/>
      <c r="Y20" s="70"/>
      <c r="Z20" s="70"/>
      <c r="AA20" s="70"/>
    </row>
    <row r="21" spans="1:27" ht="15.75" customHeight="1">
      <c r="A21" s="66" t="s">
        <v>36</v>
      </c>
      <c r="B21" s="67"/>
      <c r="C21" s="67"/>
      <c r="D21" s="67"/>
      <c r="E21" s="68">
        <v>2</v>
      </c>
      <c r="F21" s="68">
        <v>2</v>
      </c>
      <c r="G21" s="68">
        <v>2</v>
      </c>
      <c r="H21" s="68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81"/>
      <c r="S21" s="98" t="s">
        <v>102</v>
      </c>
      <c r="T21" s="67"/>
      <c r="U21" s="67"/>
      <c r="V21" s="67"/>
      <c r="W21" s="67"/>
      <c r="X21" s="67"/>
      <c r="Y21" s="67"/>
      <c r="Z21" s="67"/>
      <c r="AA21" s="67"/>
    </row>
    <row r="22" spans="1:27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85" t="s">
        <v>102</v>
      </c>
      <c r="T22" s="70"/>
      <c r="U22" s="70"/>
      <c r="V22" s="70"/>
      <c r="W22" s="70"/>
      <c r="X22" s="70"/>
      <c r="Y22" s="70"/>
      <c r="Z22" s="70"/>
      <c r="AA22" s="70"/>
    </row>
    <row r="23" spans="1:27" ht="15.75" customHeight="1">
      <c r="A23" s="73"/>
      <c r="S23" s="73"/>
    </row>
    <row r="24" spans="1:27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4" t="s">
        <v>104</v>
      </c>
      <c r="T24" s="75"/>
      <c r="U24" s="75"/>
      <c r="V24" s="75"/>
      <c r="W24" s="75"/>
      <c r="X24" s="75"/>
      <c r="Y24" s="75"/>
      <c r="Z24" s="75"/>
      <c r="AA24" s="75"/>
    </row>
    <row r="25" spans="1:27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69" t="s">
        <v>105</v>
      </c>
      <c r="T25" s="70"/>
      <c r="U25" s="70"/>
      <c r="V25" s="70"/>
      <c r="W25" s="70"/>
      <c r="X25" s="70"/>
      <c r="Y25" s="70"/>
      <c r="Z25" s="70"/>
      <c r="AA25" s="70"/>
    </row>
    <row r="26" spans="1:27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4" t="s">
        <v>106</v>
      </c>
      <c r="T26" s="75"/>
      <c r="U26" s="75"/>
      <c r="V26" s="75"/>
      <c r="W26" s="75"/>
      <c r="X26" s="75"/>
      <c r="Y26" s="75"/>
      <c r="Z26" s="75"/>
      <c r="AA26" s="75"/>
    </row>
    <row r="27" spans="1:27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69" t="s">
        <v>107</v>
      </c>
      <c r="T27" s="70"/>
      <c r="U27" s="70"/>
      <c r="V27" s="70"/>
      <c r="W27" s="70"/>
      <c r="X27" s="70"/>
      <c r="Y27" s="70"/>
      <c r="Z27" s="70"/>
      <c r="AA27" s="70"/>
    </row>
    <row r="28" spans="1:27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4" t="s">
        <v>102</v>
      </c>
      <c r="T28" s="75"/>
      <c r="U28" s="75"/>
      <c r="V28" s="75"/>
      <c r="W28" s="75"/>
      <c r="X28" s="75"/>
      <c r="Y28" s="75"/>
      <c r="Z28" s="75"/>
      <c r="AA28" s="75"/>
    </row>
    <row r="29" spans="1:27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85" t="s">
        <v>102</v>
      </c>
      <c r="T29" s="70"/>
      <c r="U29" s="70"/>
      <c r="V29" s="70"/>
      <c r="W29" s="70"/>
      <c r="X29" s="70"/>
      <c r="Y29" s="70"/>
      <c r="Z29" s="70"/>
      <c r="AA29" s="70"/>
    </row>
    <row r="30" spans="1:27" ht="15.75" customHeight="1">
      <c r="A30" s="73"/>
      <c r="S30" s="73"/>
    </row>
    <row r="31" spans="1:27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6" t="s">
        <v>108</v>
      </c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85" t="s">
        <v>102</v>
      </c>
      <c r="T32" s="70"/>
      <c r="U32" s="70"/>
      <c r="V32" s="70"/>
      <c r="W32" s="70"/>
      <c r="X32" s="70"/>
      <c r="Y32" s="70"/>
      <c r="Z32" s="70"/>
      <c r="AA32" s="70"/>
    </row>
    <row r="33" spans="1:27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6" t="s">
        <v>109</v>
      </c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69" t="s">
        <v>110</v>
      </c>
      <c r="T34" s="70"/>
      <c r="U34" s="70"/>
      <c r="V34" s="70"/>
      <c r="W34" s="70"/>
      <c r="X34" s="70"/>
      <c r="Y34" s="70"/>
      <c r="Z34" s="70"/>
      <c r="AA34" s="70"/>
    </row>
  </sheetData>
  <hyperlinks>
    <hyperlink ref="A3" r:id="rId1" display="https://archive.org/details/SpaceCoastRadioNews08302013"/>
  </hyperlinks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E19" sqref="E1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525</v>
      </c>
    </row>
    <row r="4" spans="1:27" s="3" customFormat="1">
      <c r="A4" s="3" t="s">
        <v>3</v>
      </c>
      <c r="B4" s="4">
        <v>0</v>
      </c>
      <c r="C4" s="4">
        <v>2.0833333333333333E-3</v>
      </c>
      <c r="D4" s="4">
        <v>2.6388888888888889E-2</v>
      </c>
      <c r="E4" s="4">
        <v>4.7916666666666663E-2</v>
      </c>
      <c r="F4" s="4">
        <v>6.9444444444444434E-2</v>
      </c>
      <c r="G4" s="4">
        <v>8.0555555555555561E-2</v>
      </c>
      <c r="H4" s="4">
        <v>8.8888888888888892E-2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526</v>
      </c>
      <c r="D5" t="s">
        <v>151</v>
      </c>
      <c r="E5" t="s">
        <v>514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/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>
        <v>2</v>
      </c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>
        <v>2</v>
      </c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>
        <v>2</v>
      </c>
      <c r="E14" s="12">
        <v>2</v>
      </c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>
        <v>1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/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3" width="9.1015625" style="30" customWidth="1"/>
    <col min="4" max="4" width="11.3125" style="30" customWidth="1"/>
    <col min="5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1" t="s">
        <v>144</v>
      </c>
    </row>
    <row r="4" spans="1:27" s="33" customFormat="1">
      <c r="A4" s="33" t="s">
        <v>3</v>
      </c>
      <c r="B4" s="34">
        <v>0</v>
      </c>
      <c r="C4" s="34">
        <v>2.6388888888888889E-2</v>
      </c>
      <c r="D4" s="34">
        <v>4.9305555555555554E-2</v>
      </c>
      <c r="E4" s="34">
        <v>7.013888888888889E-2</v>
      </c>
      <c r="F4" s="34">
        <v>9.166666666666666E-2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145</v>
      </c>
      <c r="C5" s="29" t="s">
        <v>146</v>
      </c>
      <c r="D5" s="29" t="s">
        <v>147</v>
      </c>
      <c r="E5" s="29" t="s">
        <v>148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/>
      <c r="F6" s="88"/>
      <c r="G6" s="88"/>
      <c r="H6" s="88"/>
      <c r="I6" s="88"/>
      <c r="J6" s="88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>
        <v>1</v>
      </c>
      <c r="C7" s="52"/>
      <c r="D7" s="52"/>
      <c r="E7" s="52">
        <v>1</v>
      </c>
      <c r="F7" s="52"/>
      <c r="G7" s="52"/>
      <c r="H7" s="52"/>
      <c r="I7" s="52"/>
      <c r="J7" s="52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88"/>
      <c r="F8" s="88"/>
      <c r="G8" s="88"/>
      <c r="H8" s="88"/>
      <c r="I8" s="88"/>
      <c r="J8" s="88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/>
      <c r="H12" s="53"/>
      <c r="I12" s="53"/>
      <c r="J12" s="53"/>
      <c r="R12" s="43"/>
    </row>
    <row r="13" spans="1:27" s="46" customFormat="1" ht="15.3">
      <c r="A13" s="40" t="s">
        <v>29</v>
      </c>
      <c r="B13" s="54"/>
      <c r="C13" s="54"/>
      <c r="D13" s="54"/>
      <c r="E13" s="54">
        <v>1</v>
      </c>
      <c r="F13" s="54"/>
      <c r="G13" s="54"/>
      <c r="H13" s="54"/>
      <c r="I13" s="54"/>
      <c r="J13" s="54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1</v>
      </c>
      <c r="C15" s="54"/>
      <c r="D15" s="54"/>
      <c r="E15" s="54"/>
      <c r="F15" s="54">
        <v>2</v>
      </c>
      <c r="G15" s="54"/>
      <c r="H15" s="54"/>
      <c r="I15" s="54"/>
      <c r="J15" s="54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1</v>
      </c>
      <c r="F17" s="88">
        <v>2</v>
      </c>
      <c r="G17" s="88"/>
      <c r="H17" s="88"/>
      <c r="I17" s="88"/>
      <c r="J17" s="88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2</v>
      </c>
      <c r="G18" s="52"/>
      <c r="H18" s="52"/>
      <c r="I18" s="52"/>
      <c r="J18" s="52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2</v>
      </c>
      <c r="E19" s="88">
        <v>2</v>
      </c>
      <c r="F19" s="88"/>
      <c r="G19" s="88"/>
      <c r="H19" s="88"/>
      <c r="I19" s="88"/>
      <c r="J19" s="88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/>
      <c r="D20" s="52">
        <v>2</v>
      </c>
      <c r="E20" s="52">
        <v>2</v>
      </c>
      <c r="F20" s="52"/>
      <c r="G20" s="52"/>
      <c r="H20" s="52"/>
      <c r="I20" s="52"/>
      <c r="J20" s="52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>
        <v>1</v>
      </c>
      <c r="F21" s="88"/>
      <c r="G21" s="88"/>
      <c r="H21" s="88"/>
      <c r="I21" s="88"/>
      <c r="J21" s="88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525</v>
      </c>
    </row>
    <row r="4" spans="1:27" s="33" customFormat="1">
      <c r="A4" s="33" t="s">
        <v>3</v>
      </c>
      <c r="B4" s="34">
        <v>0</v>
      </c>
      <c r="C4" s="34">
        <v>2.0833333333333333E-3</v>
      </c>
      <c r="D4" s="34">
        <v>2.6388888888888889E-2</v>
      </c>
      <c r="E4" s="34">
        <v>4.7916666666666663E-2</v>
      </c>
      <c r="F4" s="34">
        <v>6.9444444444444448E-2</v>
      </c>
      <c r="G4" s="34">
        <v>8.0555555555555547E-2</v>
      </c>
      <c r="H4" s="34">
        <v>8.8888888888888878E-2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526</v>
      </c>
      <c r="D5" s="29" t="s">
        <v>151</v>
      </c>
      <c r="E5" s="29" t="s">
        <v>514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1</v>
      </c>
      <c r="E6" s="88">
        <v>1</v>
      </c>
      <c r="F6" s="88">
        <v>1</v>
      </c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1</v>
      </c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>
        <v>1</v>
      </c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1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>
        <v>1</v>
      </c>
      <c r="E20" s="52"/>
      <c r="F20" s="52"/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HYPERLINK("https://archive.org/details/SpaceCoastRadioNEWS07312013","https://archive.org/details/SpaceCoastRadioNEWS07312013")</f>
        <v>https://archive.org/details/SpaceCoastRadioNEWS07312013</v>
      </c>
    </row>
    <row r="4" spans="1:26" ht="14.4">
      <c r="A4" s="62" t="s">
        <v>3</v>
      </c>
      <c r="B4" s="63">
        <v>0</v>
      </c>
      <c r="C4" s="63">
        <v>2.0833333333333333E-3</v>
      </c>
      <c r="D4" s="63">
        <v>2.6388888888888889E-2</v>
      </c>
      <c r="E4" s="63">
        <v>4.7916666666666663E-2</v>
      </c>
      <c r="F4" s="63">
        <v>6.9444444444444434E-2</v>
      </c>
      <c r="G4" s="63">
        <v>8.0555555555555561E-2</v>
      </c>
      <c r="H4" s="63">
        <v>8.8888888888888892E-2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526</v>
      </c>
      <c r="D5" s="58" t="s">
        <v>151</v>
      </c>
      <c r="E5" s="58" t="s">
        <v>514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>
        <v>2</v>
      </c>
      <c r="D7" s="70"/>
      <c r="E7" s="70"/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8">
        <v>2</v>
      </c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>
        <v>2</v>
      </c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>
        <v>2</v>
      </c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8">
        <v>2</v>
      </c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0"/>
      <c r="F20" s="70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>
        <v>2</v>
      </c>
      <c r="D21" s="67"/>
      <c r="E21" s="67"/>
      <c r="F21" s="67">
        <v>2</v>
      </c>
      <c r="G21" s="67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7312013"/>
  </hyperlink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B18" sqref="B18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527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2.8472222222222222E-2</v>
      </c>
      <c r="E4" s="4">
        <v>4.6527777777777779E-2</v>
      </c>
      <c r="F4" s="4">
        <v>7.0833333333333331E-2</v>
      </c>
      <c r="G4" s="4">
        <v>7.7083333333333337E-2</v>
      </c>
      <c r="H4" s="4">
        <v>8.6805555555555566E-2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157</v>
      </c>
      <c r="D5" t="s">
        <v>482</v>
      </c>
      <c r="E5" t="s">
        <v>528</v>
      </c>
      <c r="F5" t="s">
        <v>489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>
        <v>1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>
        <v>1</v>
      </c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>
        <v>2</v>
      </c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293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527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2.8472222222222222E-2</v>
      </c>
      <c r="E4" s="34">
        <v>4.6527777777777779E-2</v>
      </c>
      <c r="F4" s="34">
        <v>7.0833333333333331E-2</v>
      </c>
      <c r="G4" s="34">
        <v>7.7083333333333337E-2</v>
      </c>
      <c r="H4" s="34">
        <v>8.6805555555555552E-2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157</v>
      </c>
      <c r="D5" s="29" t="s">
        <v>482</v>
      </c>
      <c r="E5" s="29" t="s">
        <v>528</v>
      </c>
      <c r="F5" s="29" t="s">
        <v>489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88">
        <v>1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/>
      <c r="D17" s="88">
        <v>2</v>
      </c>
      <c r="E17" s="88"/>
      <c r="F17" s="88"/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>
        <v>1</v>
      </c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/>
      <c r="F20" s="52"/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/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HYPERLINK("https://archive.org/details/SpaceCoastRadioNews09172013","https://archive.org/details/SpaceCoastRadioNews09172013")</f>
        <v>https://archive.org/details/SpaceCoastRadioNews09172013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2.8472222222222222E-2</v>
      </c>
      <c r="E4" s="63">
        <v>4.6527777777777779E-2</v>
      </c>
      <c r="F4" s="63">
        <v>7.0833333333333331E-2</v>
      </c>
      <c r="G4" s="63">
        <v>7.7083333333333337E-2</v>
      </c>
      <c r="H4" s="63">
        <v>8.6805555555555566E-2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157</v>
      </c>
      <c r="D5" s="58" t="s">
        <v>482</v>
      </c>
      <c r="E5" s="58" t="s">
        <v>528</v>
      </c>
      <c r="F5" s="58" t="s">
        <v>489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/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>
        <v>2</v>
      </c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/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1">
        <v>2</v>
      </c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/>
      <c r="E19" s="67">
        <v>2</v>
      </c>
      <c r="F19" s="67">
        <v>2</v>
      </c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1">
        <v>2</v>
      </c>
      <c r="E20" s="70"/>
      <c r="F20" s="70"/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>
        <v>2</v>
      </c>
      <c r="E21" s="67">
        <v>2</v>
      </c>
      <c r="F21" s="67">
        <v>2</v>
      </c>
      <c r="G21" s="67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172013"/>
  </hyperlink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I20" sqref="I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529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3.4722222222222224E-2</v>
      </c>
      <c r="E4" s="4">
        <v>5.9027777777777783E-2</v>
      </c>
      <c r="F4" s="4">
        <v>6.6666666666666666E-2</v>
      </c>
      <c r="G4" s="4">
        <v>7.6388888888888895E-2</v>
      </c>
      <c r="H4" s="4">
        <v>8.8888888888888892E-2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157</v>
      </c>
      <c r="D5" t="s">
        <v>161</v>
      </c>
      <c r="E5" t="s">
        <v>530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>
        <v>2</v>
      </c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1</v>
      </c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1</v>
      </c>
      <c r="E20" s="12"/>
      <c r="F20" s="12">
        <v>1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>
        <v>2</v>
      </c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529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3.4722222222222224E-2</v>
      </c>
      <c r="E4" s="34">
        <v>5.9027777777777776E-2</v>
      </c>
      <c r="F4" s="34">
        <v>6.6666666666666666E-2</v>
      </c>
      <c r="G4" s="34">
        <v>7.6388888888888895E-2</v>
      </c>
      <c r="H4" s="34">
        <v>8.8888888888888878E-2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157</v>
      </c>
      <c r="D5" s="29" t="s">
        <v>161</v>
      </c>
      <c r="E5" s="29" t="s">
        <v>530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2</v>
      </c>
      <c r="E6" s="88"/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>
        <v>2</v>
      </c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2</v>
      </c>
      <c r="E19" s="88">
        <v>1</v>
      </c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2</v>
      </c>
      <c r="E20" s="52"/>
      <c r="F20" s="52"/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HYPERLINK("https://archive.org/details/SpaceCoastRadioNews08242013","https://archive.org/details/SpaceCoastRadioNews08242013")</f>
        <v>https://archive.org/details/SpaceCoastRadioNews08242013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3.4722222222222224E-2</v>
      </c>
      <c r="E4" s="63">
        <v>5.9027777777777783E-2</v>
      </c>
      <c r="F4" s="63">
        <v>6.6666666666666666E-2</v>
      </c>
      <c r="G4" s="63">
        <v>7.6388888888888895E-2</v>
      </c>
      <c r="H4" s="63">
        <v>8.8888888888888892E-2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157</v>
      </c>
      <c r="D5" s="58" t="s">
        <v>161</v>
      </c>
      <c r="E5" s="58" t="s">
        <v>530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>
        <v>2</v>
      </c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>
        <v>2</v>
      </c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>
        <v>2</v>
      </c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8">
        <v>2</v>
      </c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1">
        <v>2</v>
      </c>
      <c r="E20" s="70"/>
      <c r="F20" s="71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>
        <v>2</v>
      </c>
      <c r="F21" s="67">
        <v>2</v>
      </c>
      <c r="G21" s="67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242013"/>
  </hyperlink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>
  <dimension ref="A1:X34"/>
  <sheetViews>
    <sheetView zoomScaleNormal="100" zoomScalePageLayoutView="150" workbookViewId="0">
      <selection activeCell="E20" sqref="E20"/>
    </sheetView>
  </sheetViews>
  <sheetFormatPr defaultColWidth="8.83984375" defaultRowHeight="14.4"/>
  <cols>
    <col min="1" max="1" width="60" customWidth="1"/>
  </cols>
  <sheetData>
    <row r="1" spans="1:24">
      <c r="A1" t="s">
        <v>0</v>
      </c>
    </row>
    <row r="2" spans="1:24">
      <c r="A2" s="1" t="s">
        <v>476</v>
      </c>
    </row>
    <row r="3" spans="1:24">
      <c r="A3" s="2" t="s">
        <v>531</v>
      </c>
    </row>
    <row r="4" spans="1:24" s="3" customFormat="1">
      <c r="A4" s="3" t="s">
        <v>3</v>
      </c>
      <c r="B4" s="4">
        <v>0</v>
      </c>
      <c r="C4" s="4">
        <v>3.472222222222222E-3</v>
      </c>
      <c r="D4" s="4">
        <v>2.8472222222222222E-2</v>
      </c>
      <c r="E4" s="4">
        <v>5.2777777777777778E-2</v>
      </c>
      <c r="F4" s="4">
        <v>6.3888888888888884E-2</v>
      </c>
      <c r="G4" s="4">
        <v>7.2222222222222229E-2</v>
      </c>
      <c r="H4" s="4"/>
      <c r="I4" s="4"/>
      <c r="J4" s="4"/>
      <c r="K4" s="4"/>
      <c r="L4" s="4"/>
      <c r="M4" s="4"/>
      <c r="N4" s="4"/>
      <c r="O4" s="4"/>
      <c r="P4" s="6"/>
      <c r="Q4" s="6"/>
      <c r="R4" s="6"/>
      <c r="S4" s="6"/>
      <c r="T4" s="6"/>
      <c r="U4" s="6"/>
      <c r="V4" s="6"/>
      <c r="W4" s="6"/>
      <c r="X4" s="6"/>
    </row>
    <row r="5" spans="1:24">
      <c r="B5" t="s">
        <v>327</v>
      </c>
      <c r="C5" t="s">
        <v>484</v>
      </c>
      <c r="D5" t="s">
        <v>141</v>
      </c>
      <c r="E5" t="s">
        <v>481</v>
      </c>
      <c r="F5" t="s">
        <v>94</v>
      </c>
      <c r="G5" t="s">
        <v>54</v>
      </c>
      <c r="P5" s="7"/>
      <c r="Q5" s="7"/>
      <c r="R5" s="7"/>
      <c r="S5" s="7"/>
      <c r="T5" s="7"/>
      <c r="U5" s="7"/>
      <c r="W5" s="7"/>
      <c r="X5" s="7"/>
    </row>
    <row r="6" spans="1:24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10"/>
      <c r="I6" s="10"/>
      <c r="J6" s="10"/>
      <c r="K6" s="10"/>
      <c r="L6" s="10"/>
      <c r="M6" s="10"/>
      <c r="N6" s="10"/>
      <c r="O6" s="8" t="s">
        <v>23</v>
      </c>
      <c r="P6" s="10"/>
      <c r="Q6" s="10"/>
      <c r="R6" s="10"/>
      <c r="S6" s="10"/>
      <c r="T6" s="10"/>
      <c r="U6" s="10"/>
      <c r="V6" s="10"/>
      <c r="W6" s="10"/>
      <c r="X6" s="10"/>
    </row>
    <row r="7" spans="1:24" ht="15.3">
      <c r="A7" s="11" t="s">
        <v>24</v>
      </c>
      <c r="B7" s="12"/>
      <c r="C7" s="12"/>
      <c r="D7" s="12"/>
      <c r="E7" s="12">
        <v>2</v>
      </c>
      <c r="F7" s="12">
        <v>2</v>
      </c>
      <c r="G7" s="12"/>
      <c r="H7" s="13"/>
      <c r="I7" s="13"/>
      <c r="J7" s="13"/>
      <c r="K7" s="13"/>
      <c r="L7" s="13"/>
      <c r="M7" s="13"/>
      <c r="N7" s="13"/>
      <c r="O7" s="11" t="s">
        <v>24</v>
      </c>
      <c r="P7" s="13"/>
      <c r="Q7" s="13"/>
      <c r="R7" s="13"/>
      <c r="S7" s="13"/>
      <c r="T7" s="13"/>
      <c r="U7" s="13"/>
      <c r="V7" s="13"/>
      <c r="W7" s="13"/>
      <c r="X7" s="13"/>
    </row>
    <row r="8" spans="1:24" s="14" customFormat="1" ht="15.3">
      <c r="A8" s="8" t="s">
        <v>25</v>
      </c>
      <c r="B8" s="9"/>
      <c r="C8" s="9"/>
      <c r="D8" s="9">
        <v>2</v>
      </c>
      <c r="E8" s="9"/>
      <c r="F8" s="9"/>
      <c r="G8" s="9"/>
      <c r="H8" s="10"/>
      <c r="I8" s="10"/>
      <c r="J8" s="10"/>
      <c r="K8" s="10"/>
      <c r="L8" s="10"/>
      <c r="M8" s="10"/>
      <c r="N8" s="10"/>
      <c r="O8" s="8" t="s">
        <v>25</v>
      </c>
      <c r="P8" s="10"/>
      <c r="Q8" s="10"/>
      <c r="R8" s="10"/>
      <c r="S8" s="10"/>
      <c r="T8" s="10"/>
      <c r="U8" s="10"/>
      <c r="V8" s="10"/>
      <c r="W8" s="10"/>
      <c r="X8" s="10"/>
    </row>
    <row r="9" spans="1:24" ht="15.3">
      <c r="A9" s="11" t="s">
        <v>26</v>
      </c>
      <c r="B9" s="12"/>
      <c r="C9" s="12"/>
      <c r="D9" s="12"/>
      <c r="E9" s="12"/>
      <c r="F9" s="12"/>
      <c r="G9" s="12"/>
      <c r="H9" s="13"/>
      <c r="I9" s="13"/>
      <c r="J9" s="13"/>
      <c r="K9" s="13"/>
      <c r="L9" s="13"/>
      <c r="M9" s="13"/>
      <c r="N9" s="13"/>
      <c r="O9" s="11" t="s">
        <v>26</v>
      </c>
      <c r="P9" s="13"/>
      <c r="Q9" s="13"/>
      <c r="R9" s="13"/>
      <c r="S9" s="13"/>
      <c r="T9" s="13"/>
      <c r="U9" s="13"/>
      <c r="V9" s="13"/>
      <c r="W9" s="13"/>
      <c r="X9" s="13"/>
    </row>
    <row r="10" spans="1:24" s="14" customFormat="1" ht="15.3">
      <c r="A10" s="8" t="s">
        <v>27</v>
      </c>
      <c r="B10" s="9"/>
      <c r="C10" s="9"/>
      <c r="D10" s="9"/>
      <c r="E10" s="9"/>
      <c r="F10" s="9"/>
      <c r="G10" s="9"/>
      <c r="H10" s="10"/>
      <c r="I10" s="10"/>
      <c r="J10" s="10"/>
      <c r="K10" s="10"/>
      <c r="L10" s="10"/>
      <c r="M10" s="10"/>
      <c r="N10" s="10"/>
      <c r="O10" s="8" t="s">
        <v>99</v>
      </c>
      <c r="P10" s="10"/>
      <c r="Q10" s="10"/>
      <c r="R10" s="10"/>
      <c r="S10" s="10"/>
      <c r="T10" s="10"/>
      <c r="U10" s="10"/>
      <c r="V10" s="10"/>
      <c r="W10" s="10"/>
      <c r="X10" s="10"/>
    </row>
    <row r="11" spans="1:24" s="3" customFormat="1" ht="15.3">
      <c r="A11" s="15"/>
      <c r="B11" s="12"/>
      <c r="C11" s="12"/>
      <c r="D11" s="12"/>
      <c r="E11" s="12"/>
      <c r="F11" s="12"/>
      <c r="G11" s="12"/>
      <c r="H11" s="13"/>
      <c r="I11" s="13"/>
      <c r="J11" s="13"/>
      <c r="K11" s="13"/>
      <c r="L11" s="13"/>
      <c r="M11" s="13"/>
      <c r="N11" s="13"/>
      <c r="O11" s="11" t="s">
        <v>100</v>
      </c>
      <c r="P11" s="13"/>
      <c r="Q11" s="13"/>
      <c r="R11" s="13"/>
      <c r="S11" s="13"/>
      <c r="T11" s="13"/>
      <c r="U11" s="13"/>
      <c r="V11" s="13"/>
      <c r="W11" s="13"/>
      <c r="X11" s="13"/>
    </row>
    <row r="12" spans="1:24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O12" s="15"/>
    </row>
    <row r="13" spans="1:24" s="20" customFormat="1" ht="15.3">
      <c r="A13" s="11" t="s">
        <v>29</v>
      </c>
      <c r="B13" s="18"/>
      <c r="C13" s="18"/>
      <c r="D13" s="18"/>
      <c r="E13" s="18"/>
      <c r="F13" s="18"/>
      <c r="G13" s="18"/>
      <c r="H13" s="19"/>
      <c r="I13" s="19"/>
      <c r="J13" s="19"/>
      <c r="K13" s="19"/>
      <c r="L13" s="19"/>
      <c r="M13" s="19"/>
      <c r="N13" s="19"/>
      <c r="O13" s="16" t="s">
        <v>101</v>
      </c>
      <c r="P13" s="19"/>
      <c r="Q13" s="19"/>
      <c r="R13" s="19"/>
      <c r="S13" s="19"/>
      <c r="T13" s="19"/>
      <c r="U13" s="19"/>
      <c r="V13" s="19"/>
      <c r="W13" s="19"/>
      <c r="X13" s="19"/>
    </row>
    <row r="14" spans="1:24" ht="15.3">
      <c r="A14" s="16" t="s">
        <v>30</v>
      </c>
      <c r="B14" s="12"/>
      <c r="C14" s="12">
        <v>2</v>
      </c>
      <c r="D14" s="12"/>
      <c r="E14" s="12"/>
      <c r="F14" s="12"/>
      <c r="G14" s="12"/>
      <c r="H14" s="21"/>
      <c r="I14" s="21"/>
      <c r="J14" s="21"/>
      <c r="K14" s="21"/>
      <c r="L14" s="21"/>
      <c r="M14" s="21"/>
      <c r="N14" s="21"/>
      <c r="O14" s="28" t="s">
        <v>102</v>
      </c>
      <c r="P14" s="13"/>
      <c r="Q14" s="13"/>
      <c r="R14" s="13"/>
      <c r="S14" s="13"/>
      <c r="T14" s="13"/>
      <c r="U14" s="13"/>
      <c r="V14" s="13"/>
      <c r="W14" s="13"/>
      <c r="X14" s="13"/>
    </row>
    <row r="15" spans="1:24" s="20" customFormat="1" ht="15.3">
      <c r="A15" s="22" t="s">
        <v>31</v>
      </c>
      <c r="B15" s="18">
        <v>2</v>
      </c>
      <c r="C15" s="18"/>
      <c r="D15" s="18"/>
      <c r="E15" s="18"/>
      <c r="F15" s="18">
        <v>2</v>
      </c>
      <c r="G15" s="18">
        <v>2</v>
      </c>
      <c r="H15" s="23"/>
      <c r="I15" s="23"/>
      <c r="J15" s="23"/>
      <c r="K15" s="23"/>
      <c r="L15" s="23"/>
      <c r="M15" s="23"/>
      <c r="N15" s="23"/>
      <c r="O15" s="27" t="s">
        <v>102</v>
      </c>
      <c r="P15" s="19"/>
      <c r="Q15" s="19"/>
      <c r="R15" s="19"/>
      <c r="S15" s="19"/>
      <c r="T15" s="19"/>
      <c r="U15" s="19"/>
      <c r="V15" s="19"/>
      <c r="W15" s="19"/>
      <c r="X15" s="19"/>
    </row>
    <row r="16" spans="1:24" ht="15.3">
      <c r="A16" s="15"/>
      <c r="B16" s="17"/>
      <c r="C16" s="17"/>
      <c r="D16" s="17"/>
      <c r="E16" s="17"/>
      <c r="F16" s="17"/>
      <c r="G16" s="17"/>
      <c r="O16" s="15"/>
    </row>
    <row r="17" spans="1:24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10"/>
      <c r="I17" s="10"/>
      <c r="J17" s="10"/>
      <c r="K17" s="10"/>
      <c r="L17" s="10"/>
      <c r="M17" s="10"/>
      <c r="N17" s="10"/>
      <c r="O17" s="8" t="s">
        <v>103</v>
      </c>
      <c r="P17" s="10"/>
      <c r="Q17" s="10"/>
      <c r="R17" s="10"/>
      <c r="S17" s="10"/>
      <c r="T17" s="10"/>
      <c r="U17" s="10"/>
      <c r="V17" s="10"/>
      <c r="W17" s="10"/>
      <c r="X17" s="10"/>
    </row>
    <row r="18" spans="1:24" ht="15.3">
      <c r="A18" s="11" t="s">
        <v>33</v>
      </c>
      <c r="B18" s="12"/>
      <c r="C18" s="12">
        <v>2</v>
      </c>
      <c r="D18" s="12">
        <v>2</v>
      </c>
      <c r="E18" s="12"/>
      <c r="F18" s="12"/>
      <c r="G18" s="12"/>
      <c r="H18" s="21"/>
      <c r="I18" s="21"/>
      <c r="J18" s="21"/>
      <c r="K18" s="21"/>
      <c r="L18" s="21"/>
      <c r="M18" s="21"/>
      <c r="N18" s="21"/>
      <c r="O18" s="28" t="s">
        <v>102</v>
      </c>
      <c r="P18" s="13"/>
      <c r="Q18" s="13"/>
      <c r="R18" s="13"/>
      <c r="S18" s="13"/>
      <c r="T18" s="13"/>
      <c r="U18" s="13"/>
      <c r="V18" s="13"/>
      <c r="W18" s="13"/>
      <c r="X18" s="13"/>
    </row>
    <row r="19" spans="1:24" s="14" customFormat="1" ht="15.3">
      <c r="A19" s="8" t="s">
        <v>34</v>
      </c>
      <c r="B19" s="9"/>
      <c r="C19" s="9">
        <v>2</v>
      </c>
      <c r="D19" s="9">
        <v>2</v>
      </c>
      <c r="E19" s="9"/>
      <c r="F19" s="9"/>
      <c r="G19" s="9"/>
      <c r="H19" s="24"/>
      <c r="I19" s="24"/>
      <c r="J19" s="24"/>
      <c r="K19" s="24"/>
      <c r="L19" s="24"/>
      <c r="M19" s="24"/>
      <c r="N19" s="24"/>
      <c r="O19" s="95" t="s">
        <v>102</v>
      </c>
      <c r="P19" s="10"/>
      <c r="Q19" s="10"/>
      <c r="R19" s="10"/>
      <c r="S19" s="10"/>
      <c r="T19" s="10"/>
      <c r="U19" s="10"/>
      <c r="V19" s="10"/>
      <c r="W19" s="10"/>
      <c r="X19" s="10"/>
    </row>
    <row r="20" spans="1:24" ht="15.3">
      <c r="A20" s="11" t="s">
        <v>35</v>
      </c>
      <c r="B20" s="12"/>
      <c r="C20" s="12"/>
      <c r="D20" s="12"/>
      <c r="E20" s="12">
        <v>1</v>
      </c>
      <c r="F20" s="12"/>
      <c r="G20" s="12"/>
      <c r="H20" s="21"/>
      <c r="I20" s="21"/>
      <c r="J20" s="21"/>
      <c r="K20" s="21"/>
      <c r="L20" s="21"/>
      <c r="M20" s="21"/>
      <c r="N20" s="21"/>
      <c r="O20" s="28" t="s">
        <v>102</v>
      </c>
      <c r="P20" s="13"/>
      <c r="Q20" s="13"/>
      <c r="R20" s="13"/>
      <c r="S20" s="13"/>
      <c r="T20" s="13"/>
      <c r="U20" s="13"/>
      <c r="V20" s="13"/>
      <c r="W20" s="13"/>
      <c r="X20" s="13"/>
    </row>
    <row r="21" spans="1:24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>
        <v>2</v>
      </c>
      <c r="G21" s="9"/>
      <c r="H21" s="24"/>
      <c r="I21" s="24"/>
      <c r="J21" s="24"/>
      <c r="K21" s="24"/>
      <c r="L21" s="24"/>
      <c r="M21" s="24"/>
      <c r="N21" s="24"/>
      <c r="O21" s="95" t="s">
        <v>102</v>
      </c>
      <c r="P21" s="10"/>
      <c r="Q21" s="10"/>
      <c r="R21" s="10"/>
      <c r="S21" s="10"/>
      <c r="T21" s="10"/>
      <c r="U21" s="10"/>
      <c r="V21" s="10"/>
      <c r="W21" s="10"/>
      <c r="X21" s="10"/>
    </row>
    <row r="22" spans="1:24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8" t="s">
        <v>102</v>
      </c>
      <c r="P22" s="13"/>
      <c r="Q22" s="13"/>
      <c r="R22" s="13"/>
      <c r="S22" s="13"/>
      <c r="T22" s="13"/>
      <c r="U22" s="13"/>
      <c r="V22" s="13"/>
      <c r="W22" s="13"/>
      <c r="X22" s="13"/>
    </row>
    <row r="23" spans="1:24" ht="15.3">
      <c r="A23" s="15"/>
      <c r="O23" s="15"/>
    </row>
    <row r="24" spans="1:24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6" t="s">
        <v>104</v>
      </c>
      <c r="P24" s="19"/>
      <c r="Q24" s="19"/>
      <c r="R24" s="19"/>
      <c r="S24" s="19"/>
      <c r="T24" s="19"/>
      <c r="U24" s="19"/>
      <c r="V24" s="19"/>
      <c r="W24" s="19"/>
      <c r="X24" s="19"/>
    </row>
    <row r="25" spans="1:24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1" t="s">
        <v>105</v>
      </c>
      <c r="P25" s="13"/>
      <c r="Q25" s="13"/>
      <c r="R25" s="13"/>
      <c r="S25" s="13"/>
      <c r="T25" s="13"/>
      <c r="U25" s="13"/>
      <c r="V25" s="13"/>
      <c r="W25" s="13"/>
      <c r="X25" s="13"/>
    </row>
    <row r="26" spans="1:24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6" t="s">
        <v>106</v>
      </c>
      <c r="P26" s="19"/>
      <c r="Q26" s="19"/>
      <c r="R26" s="19"/>
      <c r="S26" s="19"/>
      <c r="T26" s="19"/>
      <c r="U26" s="19"/>
      <c r="V26" s="19"/>
      <c r="W26" s="19"/>
      <c r="X26" s="19"/>
    </row>
    <row r="27" spans="1:24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1" t="s">
        <v>107</v>
      </c>
      <c r="P27" s="13"/>
      <c r="Q27" s="13"/>
      <c r="R27" s="13"/>
      <c r="S27" s="13"/>
      <c r="T27" s="13"/>
      <c r="U27" s="13"/>
      <c r="V27" s="13"/>
      <c r="W27" s="13"/>
      <c r="X27" s="13"/>
    </row>
    <row r="28" spans="1:24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7" t="s">
        <v>102</v>
      </c>
      <c r="P28" s="19"/>
      <c r="Q28" s="19"/>
      <c r="R28" s="19"/>
      <c r="S28" s="19"/>
      <c r="T28" s="19"/>
      <c r="U28" s="19"/>
      <c r="V28" s="19"/>
      <c r="W28" s="19"/>
      <c r="X28" s="19"/>
    </row>
    <row r="29" spans="1:24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8" t="s">
        <v>102</v>
      </c>
      <c r="P29" s="13"/>
      <c r="Q29" s="13"/>
      <c r="R29" s="13"/>
      <c r="S29" s="13"/>
      <c r="T29" s="13"/>
      <c r="U29" s="13"/>
      <c r="V29" s="13"/>
      <c r="W29" s="13"/>
      <c r="X29" s="13"/>
    </row>
    <row r="30" spans="1:24" ht="15.3">
      <c r="A30" s="15"/>
      <c r="O30" s="15"/>
    </row>
    <row r="31" spans="1:24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8" t="s">
        <v>108</v>
      </c>
      <c r="P31" s="10"/>
      <c r="Q31" s="10"/>
      <c r="R31" s="10"/>
      <c r="S31" s="10"/>
      <c r="T31" s="10"/>
      <c r="U31" s="10"/>
      <c r="V31" s="10"/>
      <c r="W31" s="10"/>
      <c r="X31" s="10"/>
    </row>
    <row r="32" spans="1:24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8" t="s">
        <v>102</v>
      </c>
      <c r="P32" s="13"/>
      <c r="Q32" s="13"/>
      <c r="R32" s="13"/>
      <c r="S32" s="13"/>
      <c r="T32" s="13"/>
      <c r="U32" s="13"/>
      <c r="V32" s="13"/>
      <c r="W32" s="13"/>
      <c r="X32" s="13"/>
    </row>
    <row r="33" spans="1:24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8" t="s">
        <v>109</v>
      </c>
      <c r="P33" s="10"/>
      <c r="Q33" s="10"/>
      <c r="R33" s="10"/>
      <c r="S33" s="10"/>
      <c r="T33" s="10"/>
      <c r="U33" s="10"/>
      <c r="V33" s="10"/>
      <c r="W33" s="10"/>
      <c r="X33" s="10"/>
    </row>
    <row r="34" spans="1:24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1" t="s">
        <v>110</v>
      </c>
      <c r="P34" s="13"/>
      <c r="Q34" s="13"/>
      <c r="R34" s="13"/>
      <c r="S34" s="13"/>
      <c r="T34" s="13"/>
      <c r="U34" s="13"/>
      <c r="V34" s="13"/>
      <c r="W34" s="13"/>
      <c r="X34" s="13"/>
    </row>
  </sheetData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4">
      <c r="A1" s="29" t="s">
        <v>37</v>
      </c>
    </row>
    <row r="2" spans="1:24">
      <c r="A2" s="31" t="s">
        <v>476</v>
      </c>
    </row>
    <row r="3" spans="1:24">
      <c r="A3" s="32" t="s">
        <v>531</v>
      </c>
    </row>
    <row r="4" spans="1:24" s="33" customFormat="1">
      <c r="A4" s="33" t="s">
        <v>3</v>
      </c>
      <c r="B4" s="34">
        <v>0</v>
      </c>
      <c r="C4" s="34">
        <v>3.4722222222222225E-3</v>
      </c>
      <c r="D4" s="34">
        <v>2.8472222222222222E-2</v>
      </c>
      <c r="E4" s="34">
        <v>5.2777777777777771E-2</v>
      </c>
      <c r="F4" s="34">
        <v>6.3888888888888884E-2</v>
      </c>
      <c r="G4" s="34">
        <v>7.2222222222222215E-2</v>
      </c>
      <c r="H4" s="34"/>
      <c r="I4" s="34"/>
      <c r="J4" s="34"/>
      <c r="K4" s="34"/>
      <c r="L4" s="34"/>
      <c r="M4" s="34"/>
      <c r="N4" s="34"/>
      <c r="O4" s="34"/>
      <c r="P4" s="36"/>
      <c r="Q4" s="36"/>
      <c r="R4" s="36"/>
      <c r="S4" s="36"/>
      <c r="T4" s="36"/>
      <c r="U4" s="36"/>
      <c r="V4" s="36"/>
      <c r="W4" s="36"/>
      <c r="X4" s="36"/>
    </row>
    <row r="5" spans="1:24">
      <c r="B5" s="29" t="s">
        <v>327</v>
      </c>
      <c r="C5" s="29" t="s">
        <v>484</v>
      </c>
      <c r="D5" s="29" t="s">
        <v>141</v>
      </c>
      <c r="E5" s="29" t="s">
        <v>481</v>
      </c>
      <c r="F5" s="29" t="s">
        <v>94</v>
      </c>
      <c r="G5" s="29" t="s">
        <v>54</v>
      </c>
      <c r="P5" s="37"/>
      <c r="Q5" s="37"/>
      <c r="R5" s="37"/>
      <c r="S5" s="37"/>
      <c r="T5" s="37"/>
      <c r="U5" s="37"/>
      <c r="W5" s="37"/>
      <c r="X5" s="37"/>
    </row>
    <row r="6" spans="1:24" ht="15.3">
      <c r="A6" s="38" t="s">
        <v>23</v>
      </c>
      <c r="B6" s="88"/>
      <c r="C6" s="88">
        <v>1</v>
      </c>
      <c r="D6" s="88">
        <v>1</v>
      </c>
      <c r="E6" s="88">
        <v>1</v>
      </c>
      <c r="F6" s="88"/>
      <c r="G6" s="88"/>
      <c r="H6" s="39"/>
      <c r="I6" s="39"/>
      <c r="J6" s="39"/>
      <c r="K6" s="39"/>
      <c r="L6" s="39"/>
      <c r="M6" s="39"/>
      <c r="N6" s="39"/>
      <c r="O6" s="38" t="s">
        <v>23</v>
      </c>
      <c r="P6" s="39"/>
      <c r="Q6" s="39"/>
      <c r="R6" s="39"/>
      <c r="S6" s="39"/>
      <c r="T6" s="39"/>
      <c r="U6" s="39"/>
      <c r="V6" s="39"/>
      <c r="W6" s="39"/>
      <c r="X6" s="39"/>
    </row>
    <row r="7" spans="1:24" ht="15.3">
      <c r="A7" s="40" t="s">
        <v>24</v>
      </c>
      <c r="B7" s="52"/>
      <c r="C7" s="52"/>
      <c r="D7" s="52"/>
      <c r="E7" s="52"/>
      <c r="F7" s="52"/>
      <c r="G7" s="52"/>
      <c r="H7" s="41"/>
      <c r="I7" s="41"/>
      <c r="J7" s="41"/>
      <c r="K7" s="41"/>
      <c r="L7" s="41"/>
      <c r="M7" s="41"/>
      <c r="N7" s="41"/>
      <c r="O7" s="40" t="s">
        <v>24</v>
      </c>
      <c r="P7" s="41"/>
      <c r="Q7" s="41"/>
      <c r="R7" s="41"/>
      <c r="S7" s="41"/>
      <c r="T7" s="41"/>
      <c r="U7" s="41"/>
      <c r="V7" s="41"/>
      <c r="W7" s="41"/>
      <c r="X7" s="41"/>
    </row>
    <row r="8" spans="1:24" s="42" customFormat="1" ht="15.3">
      <c r="A8" s="38" t="s">
        <v>25</v>
      </c>
      <c r="B8" s="88"/>
      <c r="C8" s="88">
        <v>1</v>
      </c>
      <c r="D8" s="88">
        <v>1</v>
      </c>
      <c r="E8" s="88"/>
      <c r="F8" s="88"/>
      <c r="G8" s="88"/>
      <c r="H8" s="39"/>
      <c r="I8" s="39"/>
      <c r="J8" s="39"/>
      <c r="K8" s="39"/>
      <c r="L8" s="39"/>
      <c r="M8" s="39"/>
      <c r="N8" s="39"/>
      <c r="O8" s="38" t="s">
        <v>25</v>
      </c>
      <c r="P8" s="39"/>
      <c r="Q8" s="39"/>
      <c r="R8" s="39"/>
      <c r="S8" s="39"/>
      <c r="T8" s="39"/>
      <c r="U8" s="39"/>
      <c r="V8" s="39"/>
      <c r="W8" s="39"/>
      <c r="X8" s="39"/>
    </row>
    <row r="9" spans="1:24" ht="15.3">
      <c r="A9" s="40" t="s">
        <v>26</v>
      </c>
      <c r="B9" s="52"/>
      <c r="C9" s="52"/>
      <c r="D9" s="52"/>
      <c r="E9" s="52"/>
      <c r="F9" s="52"/>
      <c r="G9" s="52"/>
      <c r="H9" s="41"/>
      <c r="I9" s="41"/>
      <c r="J9" s="41"/>
      <c r="K9" s="41"/>
      <c r="L9" s="41"/>
      <c r="M9" s="41"/>
      <c r="N9" s="41"/>
      <c r="O9" s="40" t="s">
        <v>26</v>
      </c>
      <c r="P9" s="41"/>
      <c r="Q9" s="41"/>
      <c r="R9" s="41"/>
      <c r="S9" s="41"/>
      <c r="T9" s="41"/>
      <c r="U9" s="41"/>
      <c r="V9" s="41"/>
      <c r="W9" s="41"/>
      <c r="X9" s="41"/>
    </row>
    <row r="10" spans="1:24" s="42" customFormat="1" ht="15.3">
      <c r="A10" s="38" t="s">
        <v>27</v>
      </c>
      <c r="B10" s="88"/>
      <c r="C10" s="88"/>
      <c r="D10" s="88"/>
      <c r="E10" s="88"/>
      <c r="F10" s="88"/>
      <c r="G10" s="88"/>
      <c r="H10" s="39"/>
      <c r="I10" s="39"/>
      <c r="J10" s="39"/>
      <c r="K10" s="39"/>
      <c r="L10" s="39"/>
      <c r="M10" s="39"/>
      <c r="N10" s="39"/>
      <c r="O10" s="38" t="s">
        <v>99</v>
      </c>
      <c r="P10" s="39"/>
      <c r="Q10" s="39"/>
      <c r="R10" s="39"/>
      <c r="S10" s="39"/>
      <c r="T10" s="39"/>
      <c r="U10" s="39"/>
      <c r="V10" s="39"/>
      <c r="W10" s="39"/>
      <c r="X10" s="39"/>
    </row>
    <row r="11" spans="1:24" s="33" customFormat="1" ht="15.3">
      <c r="A11" s="43"/>
      <c r="B11" s="52"/>
      <c r="C11" s="52"/>
      <c r="D11" s="52"/>
      <c r="E11" s="52"/>
      <c r="F11" s="52"/>
      <c r="G11" s="52"/>
      <c r="H11" s="41"/>
      <c r="I11" s="41"/>
      <c r="J11" s="41"/>
      <c r="K11" s="41"/>
      <c r="L11" s="41"/>
      <c r="M11" s="41"/>
      <c r="N11" s="41"/>
      <c r="O11" s="40" t="s">
        <v>100</v>
      </c>
      <c r="P11" s="41"/>
      <c r="Q11" s="41"/>
      <c r="R11" s="41"/>
      <c r="S11" s="41"/>
      <c r="T11" s="41"/>
      <c r="U11" s="41"/>
      <c r="V11" s="41"/>
      <c r="W11" s="41"/>
      <c r="X11" s="41"/>
    </row>
    <row r="12" spans="1:24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O12" s="43"/>
    </row>
    <row r="13" spans="1:24" s="46" customFormat="1" ht="15.3">
      <c r="A13" s="40" t="s">
        <v>29</v>
      </c>
      <c r="B13" s="54"/>
      <c r="C13" s="54"/>
      <c r="D13" s="54"/>
      <c r="E13" s="54"/>
      <c r="F13" s="54"/>
      <c r="G13" s="54"/>
      <c r="H13" s="45"/>
      <c r="I13" s="45"/>
      <c r="J13" s="45"/>
      <c r="K13" s="45"/>
      <c r="L13" s="45"/>
      <c r="M13" s="45"/>
      <c r="N13" s="45"/>
      <c r="O13" s="44" t="s">
        <v>101</v>
      </c>
      <c r="P13" s="45"/>
      <c r="Q13" s="45"/>
      <c r="R13" s="45"/>
      <c r="S13" s="45"/>
      <c r="T13" s="45"/>
      <c r="U13" s="45"/>
      <c r="V13" s="45"/>
      <c r="W13" s="45"/>
      <c r="X13" s="45"/>
    </row>
    <row r="14" spans="1:24" ht="15.3">
      <c r="A14" s="44" t="s">
        <v>30</v>
      </c>
      <c r="B14" s="52"/>
      <c r="C14" s="52"/>
      <c r="D14" s="52"/>
      <c r="E14" s="52"/>
      <c r="F14" s="52"/>
      <c r="G14" s="52"/>
      <c r="H14" s="47"/>
      <c r="I14" s="47"/>
      <c r="J14" s="47"/>
      <c r="K14" s="47"/>
      <c r="L14" s="47"/>
      <c r="M14" s="47"/>
      <c r="N14" s="47"/>
      <c r="O14" s="57" t="s">
        <v>102</v>
      </c>
      <c r="P14" s="41"/>
      <c r="Q14" s="41"/>
      <c r="R14" s="41"/>
      <c r="S14" s="41"/>
      <c r="T14" s="41"/>
      <c r="U14" s="41"/>
      <c r="V14" s="41"/>
      <c r="W14" s="41"/>
      <c r="X14" s="41"/>
    </row>
    <row r="15" spans="1:24" s="46" customFormat="1" ht="15.3">
      <c r="A15" s="48" t="s">
        <v>31</v>
      </c>
      <c r="B15" s="54">
        <v>2</v>
      </c>
      <c r="C15" s="54"/>
      <c r="D15" s="54"/>
      <c r="E15" s="54"/>
      <c r="F15" s="54">
        <v>2</v>
      </c>
      <c r="G15" s="54">
        <v>2</v>
      </c>
      <c r="H15" s="49"/>
      <c r="I15" s="49"/>
      <c r="J15" s="49"/>
      <c r="K15" s="49"/>
      <c r="L15" s="49"/>
      <c r="M15" s="49"/>
      <c r="N15" s="49"/>
      <c r="O15" s="56" t="s">
        <v>102</v>
      </c>
      <c r="P15" s="45"/>
      <c r="Q15" s="45"/>
      <c r="R15" s="45"/>
      <c r="S15" s="45"/>
      <c r="T15" s="45"/>
      <c r="U15" s="45"/>
      <c r="V15" s="45"/>
      <c r="W15" s="45"/>
      <c r="X15" s="45"/>
    </row>
    <row r="16" spans="1:24" ht="15.3">
      <c r="A16" s="43"/>
      <c r="B16" s="53"/>
      <c r="C16" s="53"/>
      <c r="D16" s="53"/>
      <c r="E16" s="53"/>
      <c r="F16" s="53"/>
      <c r="G16" s="53"/>
      <c r="O16" s="43"/>
    </row>
    <row r="17" spans="1:24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39"/>
      <c r="I17" s="39"/>
      <c r="J17" s="39"/>
      <c r="K17" s="39"/>
      <c r="L17" s="39"/>
      <c r="M17" s="39"/>
      <c r="N17" s="39"/>
      <c r="O17" s="38" t="s">
        <v>103</v>
      </c>
      <c r="P17" s="39"/>
      <c r="Q17" s="39"/>
      <c r="R17" s="39"/>
      <c r="S17" s="39"/>
      <c r="T17" s="39"/>
      <c r="U17" s="39"/>
      <c r="V17" s="39"/>
      <c r="W17" s="39"/>
      <c r="X17" s="39"/>
    </row>
    <row r="18" spans="1:24" ht="15.3">
      <c r="A18" s="40" t="s">
        <v>33</v>
      </c>
      <c r="B18" s="52"/>
      <c r="C18" s="52"/>
      <c r="D18" s="52">
        <v>2</v>
      </c>
      <c r="E18" s="52"/>
      <c r="F18" s="52"/>
      <c r="G18" s="52"/>
      <c r="H18" s="47"/>
      <c r="I18" s="47"/>
      <c r="J18" s="47"/>
      <c r="K18" s="47"/>
      <c r="L18" s="47"/>
      <c r="M18" s="47"/>
      <c r="N18" s="47"/>
      <c r="O18" s="57" t="s">
        <v>102</v>
      </c>
      <c r="P18" s="41"/>
      <c r="Q18" s="41"/>
      <c r="R18" s="41"/>
      <c r="S18" s="41"/>
      <c r="T18" s="41"/>
      <c r="U18" s="41"/>
      <c r="V18" s="41"/>
      <c r="W18" s="41"/>
      <c r="X18" s="41"/>
    </row>
    <row r="19" spans="1:24" s="42" customFormat="1" ht="15.3">
      <c r="A19" s="38" t="s">
        <v>34</v>
      </c>
      <c r="B19" s="88"/>
      <c r="C19" s="88">
        <v>2</v>
      </c>
      <c r="D19" s="88">
        <v>1</v>
      </c>
      <c r="E19" s="88">
        <v>1</v>
      </c>
      <c r="F19" s="88"/>
      <c r="G19" s="88"/>
      <c r="H19" s="50"/>
      <c r="I19" s="50"/>
      <c r="J19" s="50"/>
      <c r="K19" s="50"/>
      <c r="L19" s="50"/>
      <c r="M19" s="50"/>
      <c r="N19" s="50"/>
      <c r="O19" s="97" t="s">
        <v>102</v>
      </c>
      <c r="P19" s="39"/>
      <c r="Q19" s="39"/>
      <c r="R19" s="39"/>
      <c r="S19" s="39"/>
      <c r="T19" s="39"/>
      <c r="U19" s="39"/>
      <c r="V19" s="39"/>
      <c r="W19" s="39"/>
      <c r="X19" s="39"/>
    </row>
    <row r="20" spans="1:24" ht="15.3">
      <c r="A20" s="40" t="s">
        <v>35</v>
      </c>
      <c r="B20" s="52"/>
      <c r="C20" s="52"/>
      <c r="D20" s="52"/>
      <c r="E20" s="52">
        <v>1</v>
      </c>
      <c r="F20" s="52">
        <v>1</v>
      </c>
      <c r="G20" s="52"/>
      <c r="H20" s="47"/>
      <c r="I20" s="47"/>
      <c r="J20" s="47"/>
      <c r="K20" s="47"/>
      <c r="L20" s="47"/>
      <c r="M20" s="47"/>
      <c r="N20" s="47"/>
      <c r="O20" s="57" t="s">
        <v>102</v>
      </c>
      <c r="P20" s="41"/>
      <c r="Q20" s="41"/>
      <c r="R20" s="41"/>
      <c r="S20" s="41"/>
      <c r="T20" s="41"/>
      <c r="U20" s="41"/>
      <c r="V20" s="41"/>
      <c r="W20" s="41"/>
      <c r="X20" s="41"/>
    </row>
    <row r="21" spans="1:24" s="42" customFormat="1" ht="15.3">
      <c r="A21" s="38" t="s">
        <v>36</v>
      </c>
      <c r="B21" s="88"/>
      <c r="C21" s="88"/>
      <c r="D21" s="88"/>
      <c r="E21" s="88"/>
      <c r="F21" s="88">
        <v>2</v>
      </c>
      <c r="G21" s="88"/>
      <c r="H21" s="50"/>
      <c r="I21" s="50"/>
      <c r="J21" s="50"/>
      <c r="K21" s="50"/>
      <c r="L21" s="50"/>
      <c r="M21" s="50"/>
      <c r="N21" s="50"/>
      <c r="O21" s="97" t="s">
        <v>102</v>
      </c>
      <c r="P21" s="39"/>
      <c r="Q21" s="39"/>
      <c r="R21" s="39"/>
      <c r="S21" s="39"/>
      <c r="T21" s="39"/>
      <c r="U21" s="39"/>
      <c r="V21" s="39"/>
      <c r="W21" s="39"/>
      <c r="X21" s="39"/>
    </row>
    <row r="22" spans="1:24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57" t="s">
        <v>102</v>
      </c>
      <c r="P22" s="41"/>
      <c r="Q22" s="41"/>
      <c r="R22" s="41"/>
      <c r="S22" s="41"/>
      <c r="T22" s="41"/>
      <c r="U22" s="41"/>
      <c r="V22" s="41"/>
      <c r="W22" s="41"/>
      <c r="X22" s="41"/>
    </row>
    <row r="23" spans="1:24" ht="15.3">
      <c r="A23" s="43"/>
      <c r="O23" s="43"/>
    </row>
    <row r="24" spans="1:24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4" t="s">
        <v>104</v>
      </c>
      <c r="P24" s="45"/>
      <c r="Q24" s="45"/>
      <c r="R24" s="45"/>
      <c r="S24" s="45"/>
      <c r="T24" s="45"/>
      <c r="U24" s="45"/>
      <c r="V24" s="45"/>
      <c r="W24" s="45"/>
      <c r="X24" s="45"/>
    </row>
    <row r="25" spans="1:24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0" t="s">
        <v>105</v>
      </c>
      <c r="P25" s="41"/>
      <c r="Q25" s="41"/>
      <c r="R25" s="41"/>
      <c r="S25" s="41"/>
      <c r="T25" s="41"/>
      <c r="U25" s="41"/>
      <c r="V25" s="41"/>
      <c r="W25" s="41"/>
      <c r="X25" s="41"/>
    </row>
    <row r="26" spans="1:24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4" t="s">
        <v>106</v>
      </c>
      <c r="P26" s="45"/>
      <c r="Q26" s="45"/>
      <c r="R26" s="45"/>
      <c r="S26" s="45"/>
      <c r="T26" s="45"/>
      <c r="U26" s="45"/>
      <c r="V26" s="45"/>
      <c r="W26" s="45"/>
      <c r="X26" s="45"/>
    </row>
    <row r="27" spans="1:24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0" t="s">
        <v>107</v>
      </c>
      <c r="P27" s="41"/>
      <c r="Q27" s="41"/>
      <c r="R27" s="41"/>
      <c r="S27" s="41"/>
      <c r="T27" s="41"/>
      <c r="U27" s="41"/>
      <c r="V27" s="41"/>
      <c r="W27" s="41"/>
      <c r="X27" s="41"/>
    </row>
    <row r="28" spans="1:24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56" t="s">
        <v>102</v>
      </c>
      <c r="P28" s="45"/>
      <c r="Q28" s="45"/>
      <c r="R28" s="45"/>
      <c r="S28" s="45"/>
      <c r="T28" s="45"/>
      <c r="U28" s="45"/>
      <c r="V28" s="45"/>
      <c r="W28" s="45"/>
      <c r="X28" s="45"/>
    </row>
    <row r="29" spans="1:24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57" t="s">
        <v>102</v>
      </c>
      <c r="P29" s="41"/>
      <c r="Q29" s="41"/>
      <c r="R29" s="41"/>
      <c r="S29" s="41"/>
      <c r="T29" s="41"/>
      <c r="U29" s="41"/>
      <c r="V29" s="41"/>
      <c r="W29" s="41"/>
      <c r="X29" s="41"/>
    </row>
    <row r="30" spans="1:24" ht="15.3">
      <c r="A30" s="43"/>
      <c r="O30" s="43"/>
    </row>
    <row r="31" spans="1:24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8" t="s">
        <v>108</v>
      </c>
      <c r="P31" s="39"/>
      <c r="Q31" s="39"/>
      <c r="R31" s="39"/>
      <c r="S31" s="39"/>
      <c r="T31" s="39"/>
      <c r="U31" s="39"/>
      <c r="V31" s="39"/>
      <c r="W31" s="39"/>
      <c r="X31" s="39"/>
    </row>
    <row r="32" spans="1:24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57" t="s">
        <v>102</v>
      </c>
      <c r="P32" s="41"/>
      <c r="Q32" s="41"/>
      <c r="R32" s="41"/>
      <c r="S32" s="41"/>
      <c r="T32" s="41"/>
      <c r="U32" s="41"/>
      <c r="V32" s="41"/>
      <c r="W32" s="41"/>
      <c r="X32" s="41"/>
    </row>
    <row r="33" spans="1:24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8" t="s">
        <v>109</v>
      </c>
      <c r="P33" s="39"/>
      <c r="Q33" s="39"/>
      <c r="R33" s="39"/>
      <c r="S33" s="39"/>
      <c r="T33" s="39"/>
      <c r="U33" s="39"/>
      <c r="V33" s="39"/>
      <c r="W33" s="39"/>
      <c r="X33" s="39"/>
    </row>
    <row r="34" spans="1:24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0" t="s">
        <v>110</v>
      </c>
      <c r="P34" s="41"/>
      <c r="Q34" s="41"/>
      <c r="R34" s="41"/>
      <c r="S34" s="41"/>
      <c r="T34" s="41"/>
      <c r="U34" s="41"/>
      <c r="V34" s="41"/>
      <c r="W34" s="41"/>
      <c r="X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E33"/>
  <sheetViews>
    <sheetView workbookViewId="0"/>
  </sheetViews>
  <sheetFormatPr defaultColWidth="15.1015625" defaultRowHeight="15" customHeight="1"/>
  <cols>
    <col min="1" max="1" width="52.47265625" style="59" customWidth="1"/>
    <col min="2" max="2" width="7.734375" style="59" customWidth="1"/>
    <col min="3" max="3" width="10.47265625" style="59" customWidth="1"/>
    <col min="4" max="4" width="12.62890625" style="59" customWidth="1"/>
    <col min="5" max="5" width="13.1015625" style="59" customWidth="1"/>
    <col min="6" max="6" width="16.734375" style="59" customWidth="1"/>
    <col min="7" max="7" width="16.3671875" style="59" customWidth="1"/>
    <col min="8" max="8" width="16.26171875" style="59" customWidth="1"/>
    <col min="9" max="9" width="12.47265625" style="59" customWidth="1"/>
    <col min="10" max="11" width="7.734375" style="59" customWidth="1"/>
    <col min="12" max="12" width="11.47265625" style="59" customWidth="1"/>
    <col min="13" max="31" width="7.734375" style="59" customWidth="1"/>
    <col min="32" max="16384" width="15.1015625" style="59"/>
  </cols>
  <sheetData>
    <row r="1" spans="1:31" ht="14.4">
      <c r="A1" s="58" t="s">
        <v>0</v>
      </c>
      <c r="C1" s="58"/>
      <c r="D1" s="58"/>
      <c r="E1" s="58"/>
      <c r="F1" s="58"/>
      <c r="G1" s="58"/>
      <c r="H1" s="58"/>
      <c r="I1" s="58"/>
      <c r="L1" s="58"/>
    </row>
    <row r="2" spans="1:31" ht="14.4">
      <c r="A2" s="60" t="s">
        <v>1</v>
      </c>
      <c r="C2" s="58"/>
      <c r="D2" s="58"/>
      <c r="E2" s="58"/>
      <c r="F2" s="58"/>
      <c r="G2" s="58"/>
      <c r="H2" s="58"/>
      <c r="I2" s="58"/>
      <c r="L2" s="58"/>
    </row>
    <row r="3" spans="1:31" ht="14.4">
      <c r="A3" s="61" t="s">
        <v>2</v>
      </c>
      <c r="C3" s="58"/>
      <c r="D3" s="58"/>
      <c r="E3" s="58"/>
      <c r="F3" s="58"/>
      <c r="G3" s="58"/>
      <c r="H3" s="58"/>
      <c r="I3" s="58"/>
      <c r="L3" s="58"/>
    </row>
    <row r="4" spans="1:31" ht="14.4">
      <c r="A4" s="62" t="s">
        <v>3</v>
      </c>
      <c r="B4" s="63">
        <v>0</v>
      </c>
      <c r="C4" s="63">
        <v>4.8611111111111112E-3</v>
      </c>
      <c r="D4" s="63">
        <v>4.1666666666666664E-2</v>
      </c>
      <c r="E4" s="63">
        <v>7.7083333333333337E-2</v>
      </c>
      <c r="F4" s="63">
        <v>0.10486111111111111</v>
      </c>
      <c r="G4" s="63">
        <v>0.13472222222222222</v>
      </c>
      <c r="H4" s="63">
        <v>0.19097222222222221</v>
      </c>
      <c r="I4" s="63">
        <v>0.21944444444444444</v>
      </c>
      <c r="J4" s="63">
        <v>0.24236111111111111</v>
      </c>
      <c r="K4" s="63">
        <v>0.26527777777777778</v>
      </c>
      <c r="L4" s="63">
        <v>0.29444444444444445</v>
      </c>
      <c r="M4" s="63">
        <v>0.31944444444444448</v>
      </c>
      <c r="N4" s="63">
        <v>0.34930555555555554</v>
      </c>
      <c r="O4" s="63">
        <v>0.37638888888888888</v>
      </c>
      <c r="P4" s="63">
        <v>0.39166666666666666</v>
      </c>
      <c r="Q4" s="63">
        <v>0.39930555555555558</v>
      </c>
      <c r="R4" s="63">
        <v>0.40347222222222223</v>
      </c>
      <c r="S4" s="63">
        <v>0.40902777777777777</v>
      </c>
      <c r="T4" s="63">
        <v>0.41180555555555554</v>
      </c>
      <c r="U4" s="63"/>
      <c r="V4" s="63"/>
      <c r="W4" s="63"/>
      <c r="X4" s="64"/>
      <c r="Y4" s="64"/>
      <c r="Z4" s="64"/>
      <c r="AA4" s="64"/>
      <c r="AB4" s="64"/>
      <c r="AC4" s="64"/>
      <c r="AD4" s="64"/>
      <c r="AE4" s="64"/>
    </row>
    <row r="5" spans="1:31" ht="14.4">
      <c r="A5" s="58"/>
      <c r="B5" s="58" t="s">
        <v>4</v>
      </c>
      <c r="C5" s="58" t="s">
        <v>5</v>
      </c>
      <c r="D5" s="58" t="s">
        <v>6</v>
      </c>
      <c r="E5" s="58" t="s">
        <v>7</v>
      </c>
      <c r="F5" s="58" t="s">
        <v>8</v>
      </c>
      <c r="G5" s="58" t="s">
        <v>9</v>
      </c>
      <c r="H5" s="58" t="s">
        <v>10</v>
      </c>
      <c r="I5" s="58" t="s">
        <v>11</v>
      </c>
      <c r="J5" s="58" t="s">
        <v>12</v>
      </c>
      <c r="K5" s="58" t="s">
        <v>13</v>
      </c>
      <c r="L5" s="58" t="s">
        <v>14</v>
      </c>
      <c r="M5" s="58" t="s">
        <v>15</v>
      </c>
      <c r="N5" s="58" t="s">
        <v>16</v>
      </c>
      <c r="O5" s="58" t="s">
        <v>17</v>
      </c>
      <c r="P5" s="58" t="s">
        <v>18</v>
      </c>
      <c r="Q5" s="58" t="s">
        <v>19</v>
      </c>
      <c r="R5" s="58" t="s">
        <v>20</v>
      </c>
      <c r="S5" s="58" t="s">
        <v>21</v>
      </c>
      <c r="T5" s="58" t="s">
        <v>22</v>
      </c>
      <c r="X5" s="65"/>
      <c r="Y5" s="65"/>
      <c r="Z5" s="65"/>
      <c r="AA5" s="65"/>
      <c r="AB5" s="65"/>
      <c r="AC5" s="65"/>
      <c r="AE5" s="65"/>
    </row>
    <row r="6" spans="1:31" ht="15.75" customHeight="1">
      <c r="A6" s="66" t="s">
        <v>23</v>
      </c>
      <c r="B6" s="67"/>
      <c r="C6" s="67"/>
      <c r="D6" s="67"/>
      <c r="E6" s="68">
        <v>2</v>
      </c>
      <c r="F6" s="68">
        <v>2</v>
      </c>
      <c r="G6" s="68">
        <v>2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W6" s="67"/>
      <c r="X6" s="66" t="s">
        <v>23</v>
      </c>
      <c r="Y6" s="67"/>
      <c r="Z6" s="67"/>
      <c r="AA6" s="67"/>
      <c r="AB6" s="67"/>
      <c r="AC6" s="67"/>
      <c r="AD6" s="67"/>
      <c r="AE6" s="67"/>
    </row>
    <row r="7" spans="1:31" ht="15.75" customHeight="1">
      <c r="A7" s="69" t="s">
        <v>24</v>
      </c>
      <c r="B7" s="70"/>
      <c r="C7" s="71">
        <v>2</v>
      </c>
      <c r="D7" s="71">
        <v>2</v>
      </c>
      <c r="E7" s="70"/>
      <c r="F7" s="70"/>
      <c r="G7" s="70"/>
      <c r="H7" s="71">
        <v>2</v>
      </c>
      <c r="I7" s="71">
        <v>2</v>
      </c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1">
        <v>2</v>
      </c>
      <c r="S7" s="71">
        <v>2</v>
      </c>
      <c r="T7" s="70"/>
      <c r="U7" s="70"/>
      <c r="W7" s="70"/>
      <c r="X7" s="69" t="s">
        <v>24</v>
      </c>
      <c r="Y7" s="70"/>
      <c r="Z7" s="70"/>
      <c r="AA7" s="70"/>
      <c r="AB7" s="70"/>
      <c r="AC7" s="70"/>
      <c r="AD7" s="70"/>
      <c r="AE7" s="70"/>
    </row>
    <row r="8" spans="1:31" ht="15.75" customHeight="1">
      <c r="A8" s="66" t="s">
        <v>25</v>
      </c>
      <c r="B8" s="67"/>
      <c r="C8" s="67"/>
      <c r="D8" s="67"/>
      <c r="E8" s="67"/>
      <c r="F8" s="68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72"/>
      <c r="W8" s="67"/>
      <c r="X8" s="66" t="s">
        <v>25</v>
      </c>
      <c r="Y8" s="67"/>
      <c r="Z8" s="67"/>
      <c r="AA8" s="67"/>
      <c r="AB8" s="67"/>
      <c r="AC8" s="67"/>
      <c r="AD8" s="67"/>
      <c r="AE8" s="67"/>
    </row>
    <row r="9" spans="1:31" ht="15.75" customHeight="1">
      <c r="A9" s="69" t="s">
        <v>26</v>
      </c>
      <c r="B9" s="70"/>
      <c r="C9" s="71">
        <v>2</v>
      </c>
      <c r="D9" s="70"/>
      <c r="E9" s="70"/>
      <c r="F9" s="70"/>
      <c r="G9" s="70"/>
      <c r="H9" s="70"/>
      <c r="I9" s="70"/>
      <c r="J9" s="70"/>
      <c r="K9" s="70"/>
      <c r="L9" s="70"/>
      <c r="M9" s="71">
        <v>2</v>
      </c>
      <c r="N9" s="70"/>
      <c r="O9" s="70"/>
      <c r="P9" s="70"/>
      <c r="Q9" s="70"/>
      <c r="R9" s="70"/>
      <c r="S9" s="70"/>
      <c r="T9" s="70"/>
      <c r="U9" s="70"/>
      <c r="W9" s="70"/>
      <c r="X9" s="69" t="s">
        <v>26</v>
      </c>
      <c r="Y9" s="70"/>
      <c r="Z9" s="70"/>
      <c r="AA9" s="70"/>
      <c r="AB9" s="70"/>
      <c r="AC9" s="70"/>
      <c r="AD9" s="70"/>
      <c r="AE9" s="70"/>
    </row>
    <row r="10" spans="1:31" ht="15.75" customHeight="1">
      <c r="A10" s="66" t="s">
        <v>27</v>
      </c>
      <c r="B10" s="67"/>
      <c r="C10" s="67"/>
      <c r="D10" s="67"/>
      <c r="E10" s="68">
        <v>2</v>
      </c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72"/>
      <c r="W10" s="67"/>
      <c r="X10" s="66" t="s">
        <v>27</v>
      </c>
      <c r="Y10" s="67"/>
      <c r="Z10" s="67"/>
      <c r="AA10" s="67"/>
      <c r="AB10" s="67"/>
      <c r="AC10" s="67"/>
      <c r="AD10" s="67"/>
      <c r="AE10" s="67"/>
    </row>
    <row r="11" spans="1:31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62"/>
      <c r="W11" s="70"/>
      <c r="X11" s="73"/>
      <c r="Y11" s="70"/>
      <c r="Z11" s="70"/>
      <c r="AA11" s="70"/>
      <c r="AB11" s="70"/>
      <c r="AC11" s="70"/>
      <c r="AD11" s="70"/>
      <c r="AE11" s="70"/>
    </row>
    <row r="12" spans="1:31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9">
        <v>2</v>
      </c>
      <c r="L12" s="59">
        <v>2</v>
      </c>
      <c r="M12" s="59">
        <v>2</v>
      </c>
      <c r="N12" s="59">
        <v>2</v>
      </c>
      <c r="O12" s="59">
        <v>2</v>
      </c>
      <c r="P12" s="59">
        <v>2</v>
      </c>
      <c r="Q12" s="59">
        <v>2</v>
      </c>
      <c r="R12" s="59">
        <v>2</v>
      </c>
      <c r="S12" s="59">
        <v>2</v>
      </c>
      <c r="T12" s="59">
        <v>2</v>
      </c>
      <c r="X12" s="74" t="s">
        <v>28</v>
      </c>
    </row>
    <row r="13" spans="1:31" ht="15.75" customHeight="1">
      <c r="A13" s="69" t="s">
        <v>29</v>
      </c>
      <c r="B13" s="75"/>
      <c r="C13" s="75"/>
      <c r="D13" s="75"/>
      <c r="E13" s="76">
        <v>1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7"/>
      <c r="W13" s="75"/>
      <c r="X13" s="69" t="s">
        <v>29</v>
      </c>
      <c r="Y13" s="75"/>
      <c r="Z13" s="75"/>
      <c r="AA13" s="75"/>
      <c r="AB13" s="75"/>
      <c r="AC13" s="75"/>
      <c r="AD13" s="75"/>
      <c r="AE13" s="75"/>
    </row>
    <row r="14" spans="1:31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8"/>
      <c r="W14" s="70"/>
      <c r="X14" s="74" t="s">
        <v>30</v>
      </c>
      <c r="Y14" s="70"/>
      <c r="Z14" s="70"/>
      <c r="AA14" s="70"/>
      <c r="AB14" s="70"/>
      <c r="AC14" s="70"/>
      <c r="AD14" s="70"/>
      <c r="AE14" s="70"/>
    </row>
    <row r="15" spans="1:31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6">
        <v>2</v>
      </c>
      <c r="P15" s="76">
        <v>2</v>
      </c>
      <c r="Q15" s="76">
        <v>2</v>
      </c>
      <c r="R15" s="76">
        <v>2</v>
      </c>
      <c r="S15" s="76">
        <v>2</v>
      </c>
      <c r="T15" s="76">
        <v>2</v>
      </c>
      <c r="U15" s="80"/>
      <c r="V15" s="77"/>
      <c r="W15" s="75"/>
      <c r="X15" s="79" t="s">
        <v>31</v>
      </c>
      <c r="Y15" s="75"/>
      <c r="Z15" s="75"/>
      <c r="AA15" s="75"/>
      <c r="AB15" s="75"/>
      <c r="AC15" s="75"/>
      <c r="AD15" s="75"/>
      <c r="AE15" s="75"/>
    </row>
    <row r="16" spans="1:31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X16" s="73"/>
    </row>
    <row r="17" spans="1:31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>
        <v>2</v>
      </c>
      <c r="L17" s="68">
        <v>2</v>
      </c>
      <c r="M17" s="68">
        <v>2</v>
      </c>
      <c r="N17" s="68">
        <v>2</v>
      </c>
      <c r="O17" s="68">
        <v>2</v>
      </c>
      <c r="P17" s="68">
        <v>2</v>
      </c>
      <c r="Q17" s="68">
        <v>2</v>
      </c>
      <c r="R17" s="68">
        <v>2</v>
      </c>
      <c r="S17" s="68">
        <v>2</v>
      </c>
      <c r="T17" s="67"/>
      <c r="U17" s="67"/>
      <c r="V17" s="72"/>
      <c r="W17" s="67"/>
      <c r="X17" s="66" t="s">
        <v>32</v>
      </c>
      <c r="Y17" s="67"/>
      <c r="Z17" s="67"/>
      <c r="AA17" s="67"/>
      <c r="AB17" s="67"/>
      <c r="AC17" s="67"/>
      <c r="AD17" s="67"/>
      <c r="AE17" s="67"/>
    </row>
    <row r="18" spans="1:31" ht="15.75" customHeight="1">
      <c r="A18" s="69" t="s">
        <v>33</v>
      </c>
      <c r="B18" s="70"/>
      <c r="C18" s="70"/>
      <c r="D18" s="71">
        <v>1</v>
      </c>
      <c r="E18" s="70"/>
      <c r="F18" s="71">
        <v>2</v>
      </c>
      <c r="G18" s="70"/>
      <c r="H18" s="70"/>
      <c r="I18" s="71">
        <v>1</v>
      </c>
      <c r="J18" s="71">
        <v>2</v>
      </c>
      <c r="K18" s="71">
        <v>2</v>
      </c>
      <c r="L18" s="71">
        <v>2</v>
      </c>
      <c r="M18" s="71">
        <v>2</v>
      </c>
      <c r="N18" s="71">
        <v>2</v>
      </c>
      <c r="O18" s="70"/>
      <c r="P18" s="70"/>
      <c r="Q18" s="70"/>
      <c r="R18" s="70"/>
      <c r="S18" s="70"/>
      <c r="T18" s="70"/>
      <c r="U18" s="78"/>
      <c r="W18" s="70"/>
      <c r="X18" s="69" t="s">
        <v>33</v>
      </c>
      <c r="Y18" s="70"/>
      <c r="Z18" s="70"/>
      <c r="AA18" s="70"/>
      <c r="AB18" s="70"/>
      <c r="AC18" s="70"/>
      <c r="AD18" s="70"/>
      <c r="AE18" s="70"/>
    </row>
    <row r="19" spans="1:31" ht="15.75" customHeight="1">
      <c r="A19" s="66" t="s">
        <v>34</v>
      </c>
      <c r="B19" s="67"/>
      <c r="C19" s="68">
        <v>2</v>
      </c>
      <c r="D19" s="67"/>
      <c r="E19" s="68">
        <v>2</v>
      </c>
      <c r="F19" s="68">
        <v>2</v>
      </c>
      <c r="G19" s="68">
        <v>2</v>
      </c>
      <c r="H19" s="68">
        <v>2</v>
      </c>
      <c r="I19" s="68">
        <v>1</v>
      </c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81"/>
      <c r="V19" s="72"/>
      <c r="W19" s="67"/>
      <c r="X19" s="66" t="s">
        <v>34</v>
      </c>
      <c r="Y19" s="67"/>
      <c r="Z19" s="67"/>
      <c r="AA19" s="67"/>
      <c r="AB19" s="67"/>
      <c r="AC19" s="67"/>
      <c r="AD19" s="67"/>
      <c r="AE19" s="67"/>
    </row>
    <row r="20" spans="1:31" ht="15.75" customHeight="1">
      <c r="A20" s="69" t="s">
        <v>35</v>
      </c>
      <c r="B20" s="70"/>
      <c r="C20" s="70"/>
      <c r="D20" s="71">
        <v>2</v>
      </c>
      <c r="E20" s="70"/>
      <c r="F20" s="70"/>
      <c r="G20" s="71">
        <v>2</v>
      </c>
      <c r="H20" s="71">
        <v>2</v>
      </c>
      <c r="I20" s="71">
        <v>2</v>
      </c>
      <c r="J20" s="71">
        <v>2</v>
      </c>
      <c r="K20" s="71">
        <v>2</v>
      </c>
      <c r="L20" s="71">
        <v>2</v>
      </c>
      <c r="M20" s="71">
        <v>2</v>
      </c>
      <c r="N20" s="71">
        <v>2</v>
      </c>
      <c r="O20" s="71">
        <v>2</v>
      </c>
      <c r="P20" s="71">
        <v>2</v>
      </c>
      <c r="Q20" s="71">
        <v>2</v>
      </c>
      <c r="R20" s="71">
        <v>2</v>
      </c>
      <c r="S20" s="71">
        <v>2</v>
      </c>
      <c r="T20" s="70"/>
      <c r="U20" s="78"/>
      <c r="W20" s="70"/>
      <c r="X20" s="69" t="s">
        <v>35</v>
      </c>
      <c r="Y20" s="70"/>
      <c r="Z20" s="70"/>
      <c r="AA20" s="70"/>
      <c r="AB20" s="70"/>
      <c r="AC20" s="70"/>
      <c r="AD20" s="70"/>
      <c r="AE20" s="70"/>
    </row>
    <row r="21" spans="1:31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7"/>
      <c r="G21" s="68">
        <v>2</v>
      </c>
      <c r="H21" s="68">
        <v>2</v>
      </c>
      <c r="I21" s="68">
        <v>2</v>
      </c>
      <c r="J21" s="68">
        <v>2</v>
      </c>
      <c r="K21" s="68">
        <v>2</v>
      </c>
      <c r="L21" s="68">
        <v>2</v>
      </c>
      <c r="M21" s="68">
        <v>2</v>
      </c>
      <c r="N21" s="68">
        <v>2</v>
      </c>
      <c r="O21" s="68">
        <v>2</v>
      </c>
      <c r="P21" s="68">
        <v>2</v>
      </c>
      <c r="Q21" s="68">
        <v>2</v>
      </c>
      <c r="R21" s="68">
        <v>2</v>
      </c>
      <c r="S21" s="68">
        <v>2</v>
      </c>
      <c r="T21" s="67"/>
      <c r="U21" s="81"/>
      <c r="V21" s="72"/>
      <c r="W21" s="67"/>
      <c r="X21" s="66" t="s">
        <v>36</v>
      </c>
      <c r="Y21" s="67"/>
      <c r="Z21" s="67"/>
      <c r="AA21" s="67"/>
      <c r="AB21" s="67"/>
      <c r="AC21" s="67"/>
      <c r="AD21" s="67"/>
      <c r="AE21" s="67"/>
    </row>
    <row r="22" spans="1:31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8"/>
      <c r="V22" s="78"/>
      <c r="W22" s="70"/>
      <c r="X22" s="70"/>
      <c r="Y22" s="70"/>
      <c r="Z22" s="70"/>
      <c r="AA22" s="70"/>
      <c r="AB22" s="70"/>
      <c r="AC22" s="70"/>
      <c r="AD22" s="70"/>
      <c r="AE22" s="70"/>
    </row>
    <row r="23" spans="1:31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W23" s="73"/>
    </row>
    <row r="24" spans="1:31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4"/>
      <c r="X24" s="75"/>
      <c r="Y24" s="75"/>
      <c r="Z24" s="75"/>
      <c r="AA24" s="75"/>
      <c r="AB24" s="75"/>
      <c r="AC24" s="75"/>
      <c r="AD24" s="75"/>
      <c r="AE24" s="75"/>
    </row>
    <row r="25" spans="1:31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69"/>
      <c r="X25" s="70"/>
      <c r="Y25" s="70"/>
      <c r="Z25" s="70"/>
      <c r="AA25" s="70"/>
      <c r="AB25" s="70"/>
      <c r="AC25" s="70"/>
      <c r="AD25" s="70"/>
      <c r="AE25" s="70"/>
    </row>
    <row r="26" spans="1:31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4"/>
      <c r="X26" s="75"/>
      <c r="Y26" s="75"/>
      <c r="Z26" s="75"/>
      <c r="AA26" s="75"/>
      <c r="AB26" s="75"/>
      <c r="AC26" s="75"/>
      <c r="AD26" s="75"/>
      <c r="AE26" s="75"/>
    </row>
    <row r="27" spans="1:31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69"/>
      <c r="X27" s="70"/>
      <c r="Y27" s="70"/>
      <c r="Z27" s="70"/>
      <c r="AA27" s="70"/>
      <c r="AB27" s="70"/>
      <c r="AC27" s="70"/>
      <c r="AD27" s="70"/>
      <c r="AE27" s="70"/>
    </row>
    <row r="28" spans="1:31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4"/>
      <c r="X28" s="75"/>
      <c r="Y28" s="75"/>
      <c r="Z28" s="75"/>
      <c r="AA28" s="75"/>
      <c r="AB28" s="75"/>
      <c r="AC28" s="75"/>
      <c r="AD28" s="75"/>
      <c r="AE28" s="75"/>
    </row>
    <row r="29" spans="1:31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85"/>
      <c r="X29" s="70"/>
      <c r="Y29" s="70"/>
      <c r="Z29" s="70"/>
      <c r="AA29" s="70"/>
      <c r="AB29" s="70"/>
      <c r="AC29" s="70"/>
      <c r="AD29" s="70"/>
      <c r="AE29" s="70"/>
    </row>
    <row r="30" spans="1:31" ht="15.75" customHeight="1">
      <c r="A30" s="73"/>
      <c r="C30" s="58"/>
      <c r="D30" s="58"/>
      <c r="E30" s="58"/>
      <c r="F30" s="58"/>
      <c r="G30" s="58"/>
      <c r="H30" s="58"/>
      <c r="I30" s="58"/>
      <c r="L30" s="58"/>
      <c r="W30" s="73"/>
    </row>
    <row r="31" spans="1:31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6"/>
      <c r="X31" s="67"/>
      <c r="Y31" s="67"/>
      <c r="Z31" s="67"/>
      <c r="AA31" s="67"/>
      <c r="AB31" s="67"/>
      <c r="AC31" s="67"/>
      <c r="AD31" s="67"/>
      <c r="AE31" s="67"/>
    </row>
    <row r="32" spans="1:31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85"/>
      <c r="X32" s="70"/>
      <c r="Y32" s="70"/>
      <c r="Z32" s="70"/>
      <c r="AA32" s="70"/>
      <c r="AB32" s="70"/>
      <c r="AC32" s="70"/>
      <c r="AD32" s="70"/>
      <c r="AE32" s="70"/>
    </row>
    <row r="33" spans="1:31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6"/>
      <c r="X33" s="67"/>
      <c r="Y33" s="67"/>
      <c r="Z33" s="67"/>
      <c r="AA33" s="67"/>
      <c r="AB33" s="67"/>
      <c r="AC33" s="67"/>
      <c r="AD33" s="67"/>
      <c r="AE33" s="67"/>
    </row>
  </sheetData>
  <hyperlinks>
    <hyperlink ref="A3" r:id="rId1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3" width="7.734375" style="59" customWidth="1"/>
    <col min="4" max="4" width="9.62890625" style="59" customWidth="1"/>
    <col min="5" max="26" width="7.734375" style="59" customWidth="1"/>
    <col min="27" max="16384" width="15.1015625" style="59"/>
  </cols>
  <sheetData>
    <row r="1" spans="1:26" ht="14.4">
      <c r="A1" s="58" t="s">
        <v>0</v>
      </c>
      <c r="D1" s="58"/>
    </row>
    <row r="2" spans="1:26" ht="14.4">
      <c r="A2" s="60" t="s">
        <v>130</v>
      </c>
      <c r="D2" s="58"/>
    </row>
    <row r="3" spans="1:26" ht="14.4">
      <c r="A3" s="110" t="str">
        <f>HYPERLINK("https://archive.org/details/September2ndSundayMorningNews","https://archive.org/details/September2ndSundayMorningNews")</f>
        <v>https://archive.org/details/September2ndSundayMorningNews</v>
      </c>
      <c r="D3" s="58"/>
    </row>
    <row r="4" spans="1:26" ht="14.4">
      <c r="A4" s="62" t="s">
        <v>3</v>
      </c>
      <c r="B4" s="63">
        <v>0</v>
      </c>
      <c r="C4" s="63">
        <v>2.6388888888888889E-2</v>
      </c>
      <c r="D4" s="63">
        <v>4.9305555555555554E-2</v>
      </c>
      <c r="E4" s="63">
        <v>7.013888888888889E-2</v>
      </c>
      <c r="F4" s="63">
        <v>9.1666666666666674E-2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145</v>
      </c>
      <c r="C5" s="58" t="s">
        <v>146</v>
      </c>
      <c r="D5" s="58" t="s">
        <v>147</v>
      </c>
      <c r="E5" s="58" t="s">
        <v>148</v>
      </c>
      <c r="F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0"/>
      <c r="D7" s="70"/>
      <c r="E7" s="71">
        <v>2</v>
      </c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1">
        <v>1</v>
      </c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8"/>
      <c r="H12" s="58"/>
      <c r="I12" s="58"/>
      <c r="J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6">
        <v>2</v>
      </c>
      <c r="G15" s="75"/>
      <c r="H15" s="75"/>
      <c r="I15" s="75"/>
      <c r="J15" s="75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67"/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1">
        <v>2</v>
      </c>
      <c r="D20" s="71">
        <v>2</v>
      </c>
      <c r="E20" s="71">
        <v>2</v>
      </c>
      <c r="F20" s="70"/>
      <c r="G20" s="70"/>
      <c r="H20" s="70"/>
      <c r="I20" s="70"/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/>
      <c r="D21" s="67"/>
      <c r="E21" s="68">
        <v>2</v>
      </c>
      <c r="F21" s="67"/>
      <c r="G21" s="67"/>
      <c r="H21" s="67"/>
      <c r="I21" s="67"/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D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D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eptember2ndSundayMorningNews"/>
  </hyperlink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HYPERLINK("https://archive.org/details/SpaceCoastRadioNews08292013","https://archive.org/details/SpaceCoastRadioNews08292013")</f>
        <v>https://archive.org/details/SpaceCoastRadioNews08292013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2.8472222222222222E-2</v>
      </c>
      <c r="E4" s="63">
        <v>5.2777777777777778E-2</v>
      </c>
      <c r="F4" s="63">
        <v>6.3888888888888884E-2</v>
      </c>
      <c r="G4" s="63">
        <v>7.2222222222222229E-2</v>
      </c>
      <c r="H4" s="63"/>
      <c r="I4" s="63"/>
      <c r="J4" s="63"/>
      <c r="K4" s="63"/>
      <c r="L4" s="63"/>
      <c r="M4" s="63"/>
      <c r="N4" s="63"/>
      <c r="O4" s="63"/>
      <c r="P4" s="64"/>
      <c r="Q4" s="64"/>
      <c r="R4" s="64"/>
      <c r="S4" s="64"/>
      <c r="T4" s="64"/>
      <c r="U4" s="64"/>
      <c r="V4" s="64"/>
      <c r="W4" s="64"/>
      <c r="X4" s="62"/>
      <c r="Y4" s="62"/>
      <c r="Z4" s="62"/>
    </row>
    <row r="5" spans="1:26" ht="14.4">
      <c r="A5" s="58"/>
      <c r="B5" s="58" t="s">
        <v>327</v>
      </c>
      <c r="C5" s="58" t="s">
        <v>484</v>
      </c>
      <c r="D5" s="58" t="s">
        <v>141</v>
      </c>
      <c r="E5" s="58" t="s">
        <v>481</v>
      </c>
      <c r="F5" s="58" t="s">
        <v>94</v>
      </c>
      <c r="G5" s="58" t="s">
        <v>54</v>
      </c>
      <c r="P5" s="65"/>
      <c r="Q5" s="65"/>
      <c r="R5" s="65"/>
      <c r="S5" s="65"/>
      <c r="T5" s="65"/>
      <c r="U5" s="65"/>
      <c r="W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6" t="s">
        <v>23</v>
      </c>
      <c r="P6" s="67"/>
      <c r="Q6" s="67"/>
      <c r="R6" s="67"/>
      <c r="S6" s="67"/>
      <c r="T6" s="67"/>
      <c r="U6" s="67"/>
      <c r="V6" s="67"/>
      <c r="W6" s="67"/>
    </row>
    <row r="7" spans="1:26" ht="15.75" customHeight="1">
      <c r="A7" s="69" t="s">
        <v>24</v>
      </c>
      <c r="B7" s="70"/>
      <c r="C7" s="70"/>
      <c r="D7" s="70"/>
      <c r="E7" s="70">
        <v>2</v>
      </c>
      <c r="F7" s="70">
        <v>2</v>
      </c>
      <c r="G7" s="70"/>
      <c r="H7" s="70"/>
      <c r="I7" s="70"/>
      <c r="J7" s="70"/>
      <c r="K7" s="70"/>
      <c r="L7" s="70"/>
      <c r="M7" s="70"/>
      <c r="N7" s="70"/>
      <c r="O7" s="69" t="s">
        <v>24</v>
      </c>
      <c r="P7" s="70"/>
      <c r="Q7" s="70"/>
      <c r="R7" s="70"/>
      <c r="S7" s="70"/>
      <c r="T7" s="70"/>
      <c r="U7" s="70"/>
      <c r="V7" s="70"/>
      <c r="W7" s="70"/>
    </row>
    <row r="8" spans="1:26" ht="15.75" customHeight="1">
      <c r="A8" s="66" t="s">
        <v>25</v>
      </c>
      <c r="B8" s="67"/>
      <c r="C8" s="68">
        <v>2</v>
      </c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6" t="s">
        <v>25</v>
      </c>
      <c r="P8" s="67"/>
      <c r="Q8" s="67"/>
      <c r="R8" s="67"/>
      <c r="S8" s="67"/>
      <c r="T8" s="67"/>
      <c r="U8" s="67"/>
      <c r="V8" s="67"/>
      <c r="W8" s="67"/>
      <c r="X8" s="72"/>
      <c r="Y8" s="72"/>
      <c r="Z8" s="72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69" t="s">
        <v>26</v>
      </c>
      <c r="P9" s="70"/>
      <c r="Q9" s="70"/>
      <c r="R9" s="70"/>
      <c r="S9" s="70"/>
      <c r="T9" s="70"/>
      <c r="U9" s="70"/>
      <c r="V9" s="70"/>
      <c r="W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6" t="s">
        <v>99</v>
      </c>
      <c r="P10" s="67"/>
      <c r="Q10" s="67"/>
      <c r="R10" s="67"/>
      <c r="S10" s="67"/>
      <c r="T10" s="67"/>
      <c r="U10" s="67"/>
      <c r="V10" s="67"/>
      <c r="W10" s="67"/>
      <c r="X10" s="72"/>
      <c r="Y10" s="72"/>
      <c r="Z10" s="72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69" t="s">
        <v>100</v>
      </c>
      <c r="P11" s="70"/>
      <c r="Q11" s="70"/>
      <c r="R11" s="70"/>
      <c r="S11" s="70"/>
      <c r="T11" s="70"/>
      <c r="U11" s="70"/>
      <c r="V11" s="70"/>
      <c r="W11" s="70"/>
      <c r="X11" s="62"/>
      <c r="Y11" s="62"/>
      <c r="Z11" s="62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O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4" t="s">
        <v>101</v>
      </c>
      <c r="P13" s="75"/>
      <c r="Q13" s="75"/>
      <c r="R13" s="75"/>
      <c r="S13" s="75"/>
      <c r="T13" s="75"/>
      <c r="U13" s="75"/>
      <c r="V13" s="75"/>
      <c r="W13" s="75"/>
      <c r="X13" s="77"/>
      <c r="Y13" s="77"/>
      <c r="Z13" s="77"/>
    </row>
    <row r="14" spans="1:26" ht="15.75" customHeight="1">
      <c r="A14" s="74" t="s">
        <v>30</v>
      </c>
      <c r="B14" s="70"/>
      <c r="C14" s="70">
        <v>2</v>
      </c>
      <c r="D14" s="70"/>
      <c r="E14" s="70"/>
      <c r="F14" s="70"/>
      <c r="G14" s="70"/>
      <c r="H14" s="78"/>
      <c r="I14" s="78"/>
      <c r="J14" s="78"/>
      <c r="K14" s="78"/>
      <c r="L14" s="78"/>
      <c r="M14" s="78"/>
      <c r="N14" s="78"/>
      <c r="O14" s="85" t="s">
        <v>102</v>
      </c>
      <c r="P14" s="70"/>
      <c r="Q14" s="70"/>
      <c r="R14" s="70"/>
      <c r="S14" s="70"/>
      <c r="T14" s="70"/>
      <c r="U14" s="70"/>
      <c r="V14" s="70"/>
      <c r="W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>
        <v>2</v>
      </c>
      <c r="G15" s="76">
        <v>2</v>
      </c>
      <c r="H15" s="80"/>
      <c r="I15" s="80"/>
      <c r="J15" s="80"/>
      <c r="K15" s="80"/>
      <c r="L15" s="80"/>
      <c r="M15" s="80"/>
      <c r="N15" s="80"/>
      <c r="O15" s="84" t="s">
        <v>102</v>
      </c>
      <c r="P15" s="75"/>
      <c r="Q15" s="75"/>
      <c r="R15" s="75"/>
      <c r="S15" s="75"/>
      <c r="T15" s="75"/>
      <c r="U15" s="75"/>
      <c r="V15" s="75"/>
      <c r="W15" s="75"/>
      <c r="X15" s="77"/>
      <c r="Y15" s="77"/>
      <c r="Z15" s="77"/>
    </row>
    <row r="16" spans="1:26" ht="15.75" customHeight="1">
      <c r="A16" s="73"/>
      <c r="B16" s="58"/>
      <c r="C16" s="58"/>
      <c r="D16" s="58"/>
      <c r="E16" s="58"/>
      <c r="F16" s="58"/>
      <c r="G16" s="58"/>
      <c r="O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/>
      <c r="H17" s="67"/>
      <c r="I17" s="67"/>
      <c r="J17" s="67"/>
      <c r="K17" s="67"/>
      <c r="L17" s="67"/>
      <c r="M17" s="67"/>
      <c r="N17" s="67"/>
      <c r="O17" s="66" t="s">
        <v>103</v>
      </c>
      <c r="P17" s="67"/>
      <c r="Q17" s="67"/>
      <c r="R17" s="67"/>
      <c r="S17" s="67"/>
      <c r="T17" s="67"/>
      <c r="U17" s="67"/>
      <c r="V17" s="67"/>
      <c r="W17" s="67"/>
      <c r="X17" s="72"/>
      <c r="Y17" s="72"/>
      <c r="Z17" s="72"/>
    </row>
    <row r="18" spans="1:26" ht="15.75" customHeight="1">
      <c r="A18" s="69" t="s">
        <v>33</v>
      </c>
      <c r="B18" s="70"/>
      <c r="C18" s="70">
        <v>2</v>
      </c>
      <c r="D18" s="70">
        <v>2</v>
      </c>
      <c r="E18" s="70"/>
      <c r="F18" s="70"/>
      <c r="G18" s="70"/>
      <c r="H18" s="78"/>
      <c r="I18" s="78"/>
      <c r="J18" s="78"/>
      <c r="K18" s="78"/>
      <c r="L18" s="78"/>
      <c r="M18" s="78"/>
      <c r="N18" s="78"/>
      <c r="O18" s="85" t="s">
        <v>102</v>
      </c>
      <c r="P18" s="70"/>
      <c r="Q18" s="70"/>
      <c r="R18" s="70"/>
      <c r="S18" s="70"/>
      <c r="T18" s="70"/>
      <c r="U18" s="70"/>
      <c r="V18" s="70"/>
      <c r="W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8">
        <v>2</v>
      </c>
      <c r="F19" s="67"/>
      <c r="G19" s="67"/>
      <c r="H19" s="81"/>
      <c r="I19" s="81"/>
      <c r="J19" s="81"/>
      <c r="K19" s="81"/>
      <c r="L19" s="81"/>
      <c r="M19" s="81"/>
      <c r="N19" s="81"/>
      <c r="O19" s="98" t="s">
        <v>102</v>
      </c>
      <c r="P19" s="67"/>
      <c r="Q19" s="67"/>
      <c r="R19" s="67"/>
      <c r="S19" s="67"/>
      <c r="T19" s="67"/>
      <c r="U19" s="67"/>
      <c r="V19" s="67"/>
      <c r="W19" s="67"/>
      <c r="X19" s="72"/>
      <c r="Y19" s="72"/>
      <c r="Z19" s="72"/>
    </row>
    <row r="20" spans="1:26" ht="15.75" customHeight="1">
      <c r="A20" s="69" t="s">
        <v>35</v>
      </c>
      <c r="B20" s="70"/>
      <c r="C20" s="70"/>
      <c r="D20" s="70"/>
      <c r="E20" s="71">
        <v>2</v>
      </c>
      <c r="F20" s="71">
        <v>2</v>
      </c>
      <c r="G20" s="70"/>
      <c r="H20" s="78"/>
      <c r="I20" s="78"/>
      <c r="J20" s="78"/>
      <c r="K20" s="78"/>
      <c r="L20" s="78"/>
      <c r="M20" s="78"/>
      <c r="N20" s="78"/>
      <c r="O20" s="85" t="s">
        <v>102</v>
      </c>
      <c r="P20" s="70"/>
      <c r="Q20" s="70"/>
      <c r="R20" s="70"/>
      <c r="S20" s="70"/>
      <c r="T20" s="70"/>
      <c r="U20" s="70"/>
      <c r="V20" s="70"/>
      <c r="W20" s="70"/>
    </row>
    <row r="21" spans="1:26" ht="15.75" customHeight="1">
      <c r="A21" s="66" t="s">
        <v>36</v>
      </c>
      <c r="B21" s="67"/>
      <c r="C21" s="67">
        <v>2</v>
      </c>
      <c r="D21" s="67"/>
      <c r="E21" s="67">
        <v>2</v>
      </c>
      <c r="F21" s="67">
        <v>2</v>
      </c>
      <c r="G21" s="67"/>
      <c r="H21" s="81"/>
      <c r="I21" s="81"/>
      <c r="J21" s="81"/>
      <c r="K21" s="81"/>
      <c r="L21" s="81"/>
      <c r="M21" s="81"/>
      <c r="N21" s="81"/>
      <c r="O21" s="98" t="s">
        <v>102</v>
      </c>
      <c r="P21" s="67"/>
      <c r="Q21" s="67"/>
      <c r="R21" s="67"/>
      <c r="S21" s="67"/>
      <c r="T21" s="67"/>
      <c r="U21" s="67"/>
      <c r="V21" s="67"/>
      <c r="W21" s="67"/>
      <c r="X21" s="72"/>
      <c r="Y21" s="72"/>
      <c r="Z21" s="72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85" t="s">
        <v>102</v>
      </c>
      <c r="P22" s="70"/>
      <c r="Q22" s="70"/>
      <c r="R22" s="70"/>
      <c r="S22" s="70"/>
      <c r="T22" s="70"/>
      <c r="U22" s="70"/>
      <c r="V22" s="70"/>
      <c r="W22" s="70"/>
      <c r="X22" s="62"/>
      <c r="Y22" s="62"/>
      <c r="Z22" s="62"/>
    </row>
    <row r="23" spans="1:26" ht="15.75" customHeight="1">
      <c r="A23" s="73"/>
      <c r="O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4" t="s">
        <v>104</v>
      </c>
      <c r="P24" s="75"/>
      <c r="Q24" s="75"/>
      <c r="R24" s="75"/>
      <c r="S24" s="75"/>
      <c r="T24" s="75"/>
      <c r="U24" s="75"/>
      <c r="V24" s="75"/>
      <c r="W24" s="75"/>
      <c r="X24" s="77"/>
      <c r="Y24" s="77"/>
      <c r="Z24" s="77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69" t="s">
        <v>105</v>
      </c>
      <c r="P25" s="70"/>
      <c r="Q25" s="70"/>
      <c r="R25" s="70"/>
      <c r="S25" s="70"/>
      <c r="T25" s="70"/>
      <c r="U25" s="70"/>
      <c r="V25" s="70"/>
      <c r="W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4" t="s">
        <v>106</v>
      </c>
      <c r="P26" s="75"/>
      <c r="Q26" s="75"/>
      <c r="R26" s="75"/>
      <c r="S26" s="75"/>
      <c r="T26" s="75"/>
      <c r="U26" s="75"/>
      <c r="V26" s="75"/>
      <c r="W26" s="75"/>
      <c r="X26" s="77"/>
      <c r="Y26" s="77"/>
      <c r="Z26" s="77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69" t="s">
        <v>107</v>
      </c>
      <c r="P27" s="70"/>
      <c r="Q27" s="70"/>
      <c r="R27" s="70"/>
      <c r="S27" s="70"/>
      <c r="T27" s="70"/>
      <c r="U27" s="70"/>
      <c r="V27" s="70"/>
      <c r="W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4" t="s">
        <v>102</v>
      </c>
      <c r="P28" s="75"/>
      <c r="Q28" s="75"/>
      <c r="R28" s="75"/>
      <c r="S28" s="75"/>
      <c r="T28" s="75"/>
      <c r="U28" s="75"/>
      <c r="V28" s="75"/>
      <c r="W28" s="75"/>
      <c r="X28" s="77"/>
      <c r="Y28" s="77"/>
      <c r="Z28" s="77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85" t="s">
        <v>102</v>
      </c>
      <c r="P29" s="70"/>
      <c r="Q29" s="70"/>
      <c r="R29" s="70"/>
      <c r="S29" s="70"/>
      <c r="T29" s="70"/>
      <c r="U29" s="70"/>
      <c r="V29" s="70"/>
      <c r="W29" s="70"/>
      <c r="X29" s="62"/>
      <c r="Y29" s="62"/>
      <c r="Z29" s="62"/>
    </row>
    <row r="30" spans="1:26" ht="15.75" customHeight="1">
      <c r="A30" s="73"/>
      <c r="O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6" t="s">
        <v>108</v>
      </c>
      <c r="P31" s="67"/>
      <c r="Q31" s="67"/>
      <c r="R31" s="67"/>
      <c r="S31" s="67"/>
      <c r="T31" s="67"/>
      <c r="U31" s="67"/>
      <c r="V31" s="67"/>
      <c r="W31" s="67"/>
      <c r="X31" s="72"/>
      <c r="Y31" s="72"/>
      <c r="Z31" s="72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85" t="s">
        <v>102</v>
      </c>
      <c r="P32" s="70"/>
      <c r="Q32" s="70"/>
      <c r="R32" s="70"/>
      <c r="S32" s="70"/>
      <c r="T32" s="70"/>
      <c r="U32" s="70"/>
      <c r="V32" s="70"/>
      <c r="W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6" t="s">
        <v>109</v>
      </c>
      <c r="P33" s="67"/>
      <c r="Q33" s="67"/>
      <c r="R33" s="67"/>
      <c r="S33" s="67"/>
      <c r="T33" s="67"/>
      <c r="U33" s="67"/>
      <c r="V33" s="67"/>
      <c r="W33" s="67"/>
      <c r="X33" s="72"/>
      <c r="Y33" s="72"/>
      <c r="Z33" s="72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69" t="s">
        <v>110</v>
      </c>
      <c r="P34" s="70"/>
      <c r="Q34" s="70"/>
      <c r="R34" s="70"/>
      <c r="S34" s="70"/>
      <c r="T34" s="70"/>
      <c r="U34" s="70"/>
      <c r="V34" s="70"/>
      <c r="W34" s="70"/>
      <c r="X34" s="62"/>
      <c r="Y34" s="62"/>
      <c r="Z34" s="62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292013"/>
  </hyperlinks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532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1.2499999999999999E-2</v>
      </c>
      <c r="E4" s="4">
        <v>2.6388888888888889E-2</v>
      </c>
      <c r="F4" s="4">
        <v>3.7499999999999999E-2</v>
      </c>
      <c r="G4" s="4">
        <v>5.1388888888888894E-2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141</v>
      </c>
      <c r="D5" t="s">
        <v>115</v>
      </c>
      <c r="E5" t="s">
        <v>62</v>
      </c>
      <c r="F5" t="s">
        <v>94</v>
      </c>
      <c r="G5" t="s">
        <v>54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>
        <v>2</v>
      </c>
      <c r="G7" s="12"/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>
        <v>2</v>
      </c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>
        <v>2</v>
      </c>
      <c r="G15" s="18">
        <v>2</v>
      </c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1</v>
      </c>
      <c r="E21" s="9"/>
      <c r="F21" s="9">
        <v>2</v>
      </c>
      <c r="G21" s="9"/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02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532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1.2500000000000001E-2</v>
      </c>
      <c r="E4" s="34">
        <v>2.6388888888888889E-2</v>
      </c>
      <c r="F4" s="34">
        <v>3.7499999999999999E-2</v>
      </c>
      <c r="G4" s="34">
        <v>5.1388888888888887E-2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141</v>
      </c>
      <c r="D5" s="29" t="s">
        <v>115</v>
      </c>
      <c r="E5" s="29" t="s">
        <v>62</v>
      </c>
      <c r="F5" s="29" t="s">
        <v>94</v>
      </c>
      <c r="G5" s="29" t="s">
        <v>54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88">
        <v>1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>
        <v>2</v>
      </c>
      <c r="G15" s="54">
        <v>2</v>
      </c>
      <c r="H15" s="54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1</v>
      </c>
      <c r="G20" s="52"/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>
        <v>2</v>
      </c>
      <c r="G21" s="88"/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HYPERLINK("https://archive.org/details/SpaceCoastRadioNews09112013","https://archive.org/details/SpaceCoastRadioNews09112013")</f>
        <v>https://archive.org/details/SpaceCoastRadioNews09112013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1.2499999999999999E-2</v>
      </c>
      <c r="E4" s="63">
        <v>2.6388888888888889E-2</v>
      </c>
      <c r="F4" s="63">
        <v>3.7499999999999999E-2</v>
      </c>
      <c r="G4" s="63">
        <v>5.1388888888888894E-2</v>
      </c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141</v>
      </c>
      <c r="D5" s="58" t="s">
        <v>115</v>
      </c>
      <c r="E5" s="58" t="s">
        <v>62</v>
      </c>
      <c r="F5" s="58" t="s">
        <v>94</v>
      </c>
      <c r="G5" s="58" t="s">
        <v>54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/>
      <c r="F7" s="70">
        <v>2</v>
      </c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>
        <v>2</v>
      </c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>
        <v>2</v>
      </c>
      <c r="G15" s="76">
        <v>2</v>
      </c>
      <c r="H15" s="75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/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1">
        <v>2</v>
      </c>
      <c r="G20" s="70"/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8">
        <v>2</v>
      </c>
      <c r="E21" s="67"/>
      <c r="F21" s="67">
        <v>2</v>
      </c>
      <c r="G21" s="67"/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9112013"/>
  </hyperlink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>
  <dimension ref="A1:AC34"/>
  <sheetViews>
    <sheetView zoomScaleNormal="100" zoomScalePageLayoutView="150" workbookViewId="0">
      <selection activeCell="L7" sqref="L7"/>
    </sheetView>
  </sheetViews>
  <sheetFormatPr defaultColWidth="8.83984375" defaultRowHeight="14.4"/>
  <cols>
    <col min="1" max="1" width="60" customWidth="1"/>
  </cols>
  <sheetData>
    <row r="1" spans="1:29">
      <c r="A1" t="s">
        <v>0</v>
      </c>
    </row>
    <row r="2" spans="1:29">
      <c r="A2" s="1" t="s">
        <v>476</v>
      </c>
    </row>
    <row r="3" spans="1:29">
      <c r="A3" s="2" t="s">
        <v>533</v>
      </c>
    </row>
    <row r="4" spans="1:29" s="3" customFormat="1">
      <c r="A4" s="3" t="s">
        <v>3</v>
      </c>
      <c r="B4" s="4">
        <v>0</v>
      </c>
      <c r="C4" s="4">
        <v>2.7777777777777779E-3</v>
      </c>
      <c r="D4" s="4">
        <v>3.1944444444444449E-2</v>
      </c>
      <c r="E4" s="4">
        <v>5.6944444444444443E-2</v>
      </c>
      <c r="F4" s="4">
        <v>8.1944444444444445E-2</v>
      </c>
      <c r="G4" s="4">
        <v>8.8888888888888892E-2</v>
      </c>
      <c r="H4" s="4">
        <v>9.6527777777777768E-2</v>
      </c>
      <c r="I4" s="4">
        <v>0.10277777777777779</v>
      </c>
      <c r="J4" s="4">
        <v>0.10625</v>
      </c>
      <c r="K4" s="4"/>
      <c r="L4" s="4"/>
      <c r="M4" s="4"/>
      <c r="N4" s="4"/>
      <c r="O4" s="4"/>
      <c r="P4" s="4"/>
      <c r="Q4" s="4"/>
      <c r="R4" s="4"/>
      <c r="S4" s="4"/>
      <c r="T4" s="4"/>
      <c r="U4" s="6"/>
      <c r="V4" s="6"/>
      <c r="W4" s="6"/>
      <c r="X4" s="6"/>
      <c r="Y4" s="6"/>
      <c r="Z4" s="6"/>
      <c r="AA4" s="6"/>
      <c r="AB4" s="6"/>
      <c r="AC4" s="6"/>
    </row>
    <row r="5" spans="1:29">
      <c r="B5" t="s">
        <v>4</v>
      </c>
      <c r="C5" t="s">
        <v>56</v>
      </c>
      <c r="D5" t="s">
        <v>534</v>
      </c>
      <c r="E5" t="s">
        <v>141</v>
      </c>
      <c r="F5" t="s">
        <v>481</v>
      </c>
      <c r="G5" t="s">
        <v>489</v>
      </c>
      <c r="H5" t="s">
        <v>94</v>
      </c>
      <c r="I5" t="s">
        <v>21</v>
      </c>
      <c r="J5" t="s">
        <v>98</v>
      </c>
      <c r="U5" s="7"/>
      <c r="V5" s="7"/>
      <c r="W5" s="7"/>
      <c r="X5" s="7"/>
      <c r="Y5" s="7"/>
      <c r="Z5" s="7"/>
      <c r="AB5" s="7"/>
      <c r="AC5" s="7"/>
    </row>
    <row r="6" spans="1:29" ht="15.3">
      <c r="A6" s="8" t="s">
        <v>23</v>
      </c>
      <c r="B6" s="9"/>
      <c r="C6" s="9">
        <v>2</v>
      </c>
      <c r="D6" s="9">
        <v>1</v>
      </c>
      <c r="E6" s="9">
        <v>2</v>
      </c>
      <c r="F6" s="9"/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10"/>
      <c r="S6" s="10"/>
      <c r="T6" s="8" t="s">
        <v>23</v>
      </c>
      <c r="U6" s="10"/>
      <c r="V6" s="10"/>
      <c r="W6" s="10"/>
      <c r="X6" s="10"/>
      <c r="Y6" s="10"/>
      <c r="Z6" s="10"/>
      <c r="AA6" s="10"/>
      <c r="AB6" s="10"/>
      <c r="AC6" s="10"/>
    </row>
    <row r="7" spans="1:29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>
        <v>2</v>
      </c>
      <c r="J7" s="12"/>
      <c r="K7" s="13"/>
      <c r="L7" s="13"/>
      <c r="M7" s="13"/>
      <c r="N7" s="13"/>
      <c r="O7" s="13"/>
      <c r="P7" s="13"/>
      <c r="Q7" s="13"/>
      <c r="R7" s="13"/>
      <c r="S7" s="13"/>
      <c r="T7" s="11" t="s">
        <v>24</v>
      </c>
      <c r="U7" s="13"/>
      <c r="V7" s="13"/>
      <c r="W7" s="13"/>
      <c r="X7" s="13"/>
      <c r="Y7" s="13"/>
      <c r="Z7" s="13"/>
      <c r="AA7" s="13"/>
      <c r="AB7" s="13"/>
      <c r="AC7" s="13"/>
    </row>
    <row r="8" spans="1:29" s="14" customFormat="1" ht="15.3">
      <c r="A8" s="8" t="s">
        <v>25</v>
      </c>
      <c r="B8" s="9"/>
      <c r="C8" s="9">
        <v>2</v>
      </c>
      <c r="D8" s="9"/>
      <c r="E8" s="9">
        <v>2</v>
      </c>
      <c r="F8" s="9"/>
      <c r="G8" s="9"/>
      <c r="H8" s="9"/>
      <c r="I8" s="9"/>
      <c r="J8" s="9"/>
      <c r="K8" s="10"/>
      <c r="L8" s="10"/>
      <c r="M8" s="10"/>
      <c r="N8" s="10"/>
      <c r="O8" s="10"/>
      <c r="P8" s="10"/>
      <c r="Q8" s="10"/>
      <c r="R8" s="10"/>
      <c r="S8" s="10"/>
      <c r="T8" s="8" t="s">
        <v>25</v>
      </c>
      <c r="U8" s="10"/>
      <c r="V8" s="10"/>
      <c r="W8" s="10"/>
      <c r="X8" s="10"/>
      <c r="Y8" s="10"/>
      <c r="Z8" s="10"/>
      <c r="AA8" s="10"/>
      <c r="AB8" s="10"/>
      <c r="AC8" s="10"/>
    </row>
    <row r="9" spans="1:29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3"/>
      <c r="S9" s="13"/>
      <c r="T9" s="11" t="s">
        <v>26</v>
      </c>
      <c r="U9" s="13"/>
      <c r="V9" s="13"/>
      <c r="W9" s="13"/>
      <c r="X9" s="13"/>
      <c r="Y9" s="13"/>
      <c r="Z9" s="13"/>
      <c r="AA9" s="13"/>
      <c r="AB9" s="13"/>
      <c r="AC9" s="13"/>
    </row>
    <row r="10" spans="1:29" s="14" customFormat="1" ht="15.3">
      <c r="A10" s="8" t="s">
        <v>27</v>
      </c>
      <c r="B10" s="9"/>
      <c r="C10" s="9"/>
      <c r="D10" s="9">
        <v>1</v>
      </c>
      <c r="E10" s="9"/>
      <c r="F10" s="9"/>
      <c r="G10" s="9"/>
      <c r="H10" s="9"/>
      <c r="I10" s="9"/>
      <c r="J10" s="9"/>
      <c r="K10" s="10"/>
      <c r="L10" s="10"/>
      <c r="M10" s="10"/>
      <c r="N10" s="10"/>
      <c r="O10" s="10"/>
      <c r="P10" s="10"/>
      <c r="Q10" s="10"/>
      <c r="R10" s="10"/>
      <c r="S10" s="10"/>
      <c r="T10" s="8" t="s">
        <v>99</v>
      </c>
      <c r="U10" s="10"/>
      <c r="V10" s="10"/>
      <c r="W10" s="10"/>
      <c r="X10" s="10"/>
      <c r="Y10" s="10"/>
      <c r="Z10" s="10"/>
      <c r="AA10" s="10"/>
      <c r="AB10" s="10"/>
      <c r="AC10" s="10"/>
    </row>
    <row r="11" spans="1:29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3"/>
      <c r="S11" s="13"/>
      <c r="T11" s="11" t="s">
        <v>100</v>
      </c>
      <c r="U11" s="13"/>
      <c r="V11" s="13"/>
      <c r="W11" s="13"/>
      <c r="X11" s="13"/>
      <c r="Y11" s="13"/>
      <c r="Z11" s="13"/>
      <c r="AA11" s="13"/>
      <c r="AB11" s="13"/>
      <c r="AC11" s="13"/>
    </row>
    <row r="12" spans="1:29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T12" s="15"/>
    </row>
    <row r="13" spans="1:29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9"/>
      <c r="L13" s="19"/>
      <c r="M13" s="19"/>
      <c r="N13" s="19"/>
      <c r="O13" s="19"/>
      <c r="P13" s="19"/>
      <c r="Q13" s="19"/>
      <c r="R13" s="19"/>
      <c r="S13" s="19"/>
      <c r="T13" s="16" t="s">
        <v>101</v>
      </c>
      <c r="U13" s="19"/>
      <c r="V13" s="19"/>
      <c r="W13" s="19"/>
      <c r="X13" s="19"/>
      <c r="Y13" s="19"/>
      <c r="Z13" s="19"/>
      <c r="AA13" s="19"/>
      <c r="AB13" s="19"/>
      <c r="AC13" s="19"/>
    </row>
    <row r="14" spans="1:29" ht="15.3">
      <c r="A14" s="16" t="s">
        <v>30</v>
      </c>
      <c r="B14" s="12"/>
      <c r="C14" s="12">
        <v>1</v>
      </c>
      <c r="D14" s="12"/>
      <c r="E14" s="12"/>
      <c r="F14" s="12"/>
      <c r="G14" s="12"/>
      <c r="H14" s="12"/>
      <c r="I14" s="12"/>
      <c r="J14" s="12"/>
      <c r="K14" s="21"/>
      <c r="L14" s="21"/>
      <c r="M14" s="21"/>
      <c r="N14" s="21"/>
      <c r="O14" s="21"/>
      <c r="P14" s="21"/>
      <c r="Q14" s="21"/>
      <c r="R14" s="21"/>
      <c r="S14" s="21"/>
      <c r="T14" s="28" t="s">
        <v>102</v>
      </c>
      <c r="U14" s="13"/>
      <c r="V14" s="13"/>
      <c r="W14" s="13"/>
      <c r="X14" s="13"/>
      <c r="Y14" s="13"/>
      <c r="Z14" s="13"/>
      <c r="AA14" s="13"/>
      <c r="AB14" s="13"/>
      <c r="AC14" s="13"/>
    </row>
    <row r="15" spans="1:29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18">
        <v>2</v>
      </c>
      <c r="K15" s="23"/>
      <c r="L15" s="23"/>
      <c r="M15" s="23"/>
      <c r="N15" s="23"/>
      <c r="O15" s="23"/>
      <c r="P15" s="23"/>
      <c r="Q15" s="23"/>
      <c r="R15" s="23"/>
      <c r="S15" s="23"/>
      <c r="T15" s="27" t="s">
        <v>102</v>
      </c>
      <c r="U15" s="19"/>
      <c r="V15" s="19"/>
      <c r="W15" s="19"/>
      <c r="X15" s="19"/>
      <c r="Y15" s="19"/>
      <c r="Z15" s="19"/>
      <c r="AA15" s="19"/>
      <c r="AB15" s="19"/>
      <c r="AC15" s="19"/>
    </row>
    <row r="16" spans="1:29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T16" s="15"/>
    </row>
    <row r="17" spans="1:29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/>
      <c r="H17" s="9">
        <v>2</v>
      </c>
      <c r="I17" s="9">
        <v>2</v>
      </c>
      <c r="J17" s="9">
        <v>2</v>
      </c>
      <c r="K17" s="10"/>
      <c r="L17" s="10"/>
      <c r="M17" s="10"/>
      <c r="N17" s="10"/>
      <c r="O17" s="10"/>
      <c r="P17" s="10"/>
      <c r="Q17" s="10"/>
      <c r="R17" s="10"/>
      <c r="S17" s="10"/>
      <c r="T17" s="8" t="s">
        <v>103</v>
      </c>
      <c r="U17" s="10"/>
      <c r="V17" s="10"/>
      <c r="W17" s="10"/>
      <c r="X17" s="10"/>
      <c r="Y17" s="10"/>
      <c r="Z17" s="10"/>
      <c r="AA17" s="10"/>
      <c r="AB17" s="10"/>
      <c r="AC17" s="10"/>
    </row>
    <row r="18" spans="1:29" ht="15.3">
      <c r="A18" s="11" t="s">
        <v>33</v>
      </c>
      <c r="B18" s="12"/>
      <c r="C18" s="12"/>
      <c r="D18" s="12"/>
      <c r="E18" s="12">
        <v>2</v>
      </c>
      <c r="F18" s="12"/>
      <c r="G18" s="12"/>
      <c r="H18" s="12"/>
      <c r="I18" s="12"/>
      <c r="J18" s="12"/>
      <c r="K18" s="21"/>
      <c r="L18" s="21"/>
      <c r="M18" s="21"/>
      <c r="N18" s="21"/>
      <c r="O18" s="21"/>
      <c r="P18" s="21"/>
      <c r="Q18" s="21"/>
      <c r="R18" s="21"/>
      <c r="S18" s="21"/>
      <c r="T18" s="28" t="s">
        <v>102</v>
      </c>
      <c r="U18" s="13"/>
      <c r="V18" s="13"/>
      <c r="W18" s="13"/>
      <c r="X18" s="13"/>
      <c r="Y18" s="13"/>
      <c r="Z18" s="13"/>
      <c r="AA18" s="13"/>
      <c r="AB18" s="13"/>
      <c r="AC18" s="13"/>
    </row>
    <row r="19" spans="1:29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1</v>
      </c>
      <c r="G19" s="9"/>
      <c r="H19" s="9"/>
      <c r="I19" s="9"/>
      <c r="J19" s="9"/>
      <c r="K19" s="24"/>
      <c r="L19" s="24"/>
      <c r="M19" s="24"/>
      <c r="N19" s="24"/>
      <c r="O19" s="24"/>
      <c r="P19" s="24"/>
      <c r="Q19" s="24"/>
      <c r="R19" s="24"/>
      <c r="S19" s="24"/>
      <c r="T19" s="95" t="s">
        <v>102</v>
      </c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5.3">
      <c r="A20" s="11" t="s">
        <v>35</v>
      </c>
      <c r="B20" s="12"/>
      <c r="C20" s="12"/>
      <c r="D20" s="12">
        <v>1</v>
      </c>
      <c r="E20" s="12"/>
      <c r="F20" s="12"/>
      <c r="G20" s="12">
        <v>1</v>
      </c>
      <c r="H20" s="12"/>
      <c r="I20" s="12"/>
      <c r="J20" s="12"/>
      <c r="K20" s="21"/>
      <c r="L20" s="21"/>
      <c r="M20" s="21"/>
      <c r="N20" s="21"/>
      <c r="O20" s="21"/>
      <c r="P20" s="21"/>
      <c r="Q20" s="21"/>
      <c r="R20" s="21"/>
      <c r="S20" s="21"/>
      <c r="T20" s="28" t="s">
        <v>102</v>
      </c>
      <c r="U20" s="13"/>
      <c r="V20" s="13"/>
      <c r="W20" s="13"/>
      <c r="X20" s="13"/>
      <c r="Y20" s="13"/>
      <c r="Z20" s="13"/>
      <c r="AA20" s="13"/>
      <c r="AB20" s="13"/>
      <c r="AC20" s="13"/>
    </row>
    <row r="21" spans="1:29" s="14" customFormat="1" ht="15.3">
      <c r="A21" s="8" t="s">
        <v>36</v>
      </c>
      <c r="B21" s="9"/>
      <c r="C21" s="9"/>
      <c r="D21" s="9"/>
      <c r="E21" s="9">
        <v>2</v>
      </c>
      <c r="F21" s="9">
        <v>2</v>
      </c>
      <c r="G21" s="9">
        <v>2</v>
      </c>
      <c r="H21" s="9">
        <v>2</v>
      </c>
      <c r="I21" s="9">
        <v>2</v>
      </c>
      <c r="J21" s="9"/>
      <c r="K21" s="24"/>
      <c r="L21" s="24"/>
      <c r="M21" s="24"/>
      <c r="N21" s="24"/>
      <c r="O21" s="24"/>
      <c r="P21" s="24"/>
      <c r="Q21" s="24"/>
      <c r="R21" s="24"/>
      <c r="S21" s="24"/>
      <c r="T21" s="95" t="s">
        <v>102</v>
      </c>
      <c r="U21" s="10"/>
      <c r="V21" s="10"/>
      <c r="W21" s="10"/>
      <c r="X21" s="10"/>
      <c r="Y21" s="10"/>
      <c r="Z21" s="10"/>
      <c r="AA21" s="10"/>
      <c r="AB21" s="10"/>
      <c r="AC21" s="10"/>
    </row>
    <row r="22" spans="1:29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21"/>
      <c r="L22" s="21"/>
      <c r="M22" s="21"/>
      <c r="N22" s="21"/>
      <c r="O22" s="21"/>
      <c r="P22" s="21"/>
      <c r="Q22" s="21"/>
      <c r="R22" s="21"/>
      <c r="S22" s="21"/>
      <c r="T22" s="28" t="s">
        <v>102</v>
      </c>
      <c r="U22" s="13"/>
      <c r="V22" s="13"/>
      <c r="W22" s="13"/>
      <c r="X22" s="13"/>
      <c r="Y22" s="13"/>
      <c r="Z22" s="13"/>
      <c r="AA22" s="13"/>
      <c r="AB22" s="13"/>
      <c r="AC22" s="13"/>
    </row>
    <row r="23" spans="1:29" ht="15.3">
      <c r="A23" s="15"/>
      <c r="T23" s="15"/>
    </row>
    <row r="24" spans="1:29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6" t="s">
        <v>104</v>
      </c>
      <c r="U24" s="19"/>
      <c r="V24" s="19"/>
      <c r="W24" s="19"/>
      <c r="X24" s="19"/>
      <c r="Y24" s="19"/>
      <c r="Z24" s="19"/>
      <c r="AA24" s="19"/>
      <c r="AB24" s="19"/>
      <c r="AC24" s="19"/>
    </row>
    <row r="25" spans="1:29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1" t="s">
        <v>105</v>
      </c>
      <c r="U25" s="13"/>
      <c r="V25" s="13"/>
      <c r="W25" s="13"/>
      <c r="X25" s="13"/>
      <c r="Y25" s="13"/>
      <c r="Z25" s="13"/>
      <c r="AA25" s="13"/>
      <c r="AB25" s="13"/>
      <c r="AC25" s="13"/>
    </row>
    <row r="26" spans="1:29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6" t="s">
        <v>106</v>
      </c>
      <c r="U26" s="19"/>
      <c r="V26" s="19"/>
      <c r="W26" s="19"/>
      <c r="X26" s="19"/>
      <c r="Y26" s="19"/>
      <c r="Z26" s="19"/>
      <c r="AA26" s="19"/>
      <c r="AB26" s="19"/>
      <c r="AC26" s="19"/>
    </row>
    <row r="27" spans="1:29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1" t="s">
        <v>107</v>
      </c>
      <c r="U27" s="13"/>
      <c r="V27" s="13"/>
      <c r="W27" s="13"/>
      <c r="X27" s="13"/>
      <c r="Y27" s="13"/>
      <c r="Z27" s="13"/>
      <c r="AA27" s="13"/>
      <c r="AB27" s="13"/>
      <c r="AC27" s="13"/>
    </row>
    <row r="28" spans="1:29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7" t="s">
        <v>102</v>
      </c>
      <c r="U28" s="19"/>
      <c r="V28" s="19"/>
      <c r="W28" s="19"/>
      <c r="X28" s="19"/>
      <c r="Y28" s="19"/>
      <c r="Z28" s="19"/>
      <c r="AA28" s="19"/>
      <c r="AB28" s="19"/>
      <c r="AC28" s="19"/>
    </row>
    <row r="29" spans="1:29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8" t="s">
        <v>102</v>
      </c>
      <c r="U29" s="13"/>
      <c r="V29" s="13"/>
      <c r="W29" s="13"/>
      <c r="X29" s="13"/>
      <c r="Y29" s="13"/>
      <c r="Z29" s="13"/>
      <c r="AA29" s="13"/>
      <c r="AB29" s="13"/>
      <c r="AC29" s="13"/>
    </row>
    <row r="30" spans="1:29" ht="15.3">
      <c r="A30" s="15"/>
      <c r="T30" s="15"/>
    </row>
    <row r="31" spans="1:29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8" t="s">
        <v>108</v>
      </c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8" t="s">
        <v>102</v>
      </c>
      <c r="U32" s="13"/>
      <c r="V32" s="13"/>
      <c r="W32" s="13"/>
      <c r="X32" s="13"/>
      <c r="Y32" s="13"/>
      <c r="Z32" s="13"/>
      <c r="AA32" s="13"/>
      <c r="AB32" s="13"/>
      <c r="AC32" s="13"/>
    </row>
    <row r="33" spans="1:29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8" t="s">
        <v>109</v>
      </c>
      <c r="U33" s="10"/>
      <c r="V33" s="10"/>
      <c r="W33" s="10"/>
      <c r="X33" s="10"/>
      <c r="Y33" s="10"/>
      <c r="Z33" s="10"/>
      <c r="AA33" s="10"/>
      <c r="AB33" s="10"/>
      <c r="AC33" s="10"/>
    </row>
    <row r="34" spans="1:29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1" t="s">
        <v>110</v>
      </c>
      <c r="U34" s="13"/>
      <c r="V34" s="13"/>
      <c r="W34" s="13"/>
      <c r="X34" s="13"/>
      <c r="Y34" s="13"/>
      <c r="Z34" s="13"/>
      <c r="AA34" s="13"/>
      <c r="AB34" s="13"/>
      <c r="AC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05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9">
      <c r="A1" s="29" t="s">
        <v>37</v>
      </c>
    </row>
    <row r="2" spans="1:29">
      <c r="A2" s="31" t="s">
        <v>476</v>
      </c>
    </row>
    <row r="3" spans="1:29">
      <c r="A3" s="32" t="s">
        <v>533</v>
      </c>
    </row>
    <row r="4" spans="1:29" s="33" customFormat="1">
      <c r="A4" s="33" t="s">
        <v>3</v>
      </c>
      <c r="B4" s="34">
        <v>0</v>
      </c>
      <c r="C4" s="34">
        <v>2.7777777777777775E-3</v>
      </c>
      <c r="D4" s="34">
        <v>3.1944444444444449E-2</v>
      </c>
      <c r="E4" s="34">
        <v>5.6944444444444443E-2</v>
      </c>
      <c r="F4" s="34">
        <v>8.1944444444444431E-2</v>
      </c>
      <c r="G4" s="34">
        <v>8.8888888888888878E-2</v>
      </c>
      <c r="H4" s="34">
        <v>9.6527777777777768E-2</v>
      </c>
      <c r="I4" s="34">
        <v>0.10277777777777777</v>
      </c>
      <c r="J4" s="34">
        <v>0.10625</v>
      </c>
      <c r="K4" s="34"/>
      <c r="L4" s="34"/>
      <c r="M4" s="34"/>
      <c r="N4" s="34"/>
      <c r="O4" s="34"/>
      <c r="P4" s="34"/>
      <c r="Q4" s="34"/>
      <c r="R4" s="34"/>
      <c r="S4" s="34"/>
      <c r="T4" s="34"/>
      <c r="U4" s="36"/>
      <c r="V4" s="36"/>
      <c r="W4" s="36"/>
      <c r="X4" s="36"/>
      <c r="Y4" s="36"/>
      <c r="Z4" s="36"/>
      <c r="AA4" s="36"/>
      <c r="AB4" s="36"/>
      <c r="AC4" s="36"/>
    </row>
    <row r="5" spans="1:29">
      <c r="B5" s="29" t="s">
        <v>4</v>
      </c>
      <c r="C5" s="29" t="s">
        <v>56</v>
      </c>
      <c r="D5" s="29" t="s">
        <v>534</v>
      </c>
      <c r="E5" s="29" t="s">
        <v>141</v>
      </c>
      <c r="F5" s="29" t="s">
        <v>481</v>
      </c>
      <c r="G5" s="29" t="s">
        <v>489</v>
      </c>
      <c r="H5" s="29" t="s">
        <v>94</v>
      </c>
      <c r="I5" s="29" t="s">
        <v>21</v>
      </c>
      <c r="J5" s="29" t="s">
        <v>98</v>
      </c>
      <c r="U5" s="37"/>
      <c r="V5" s="37"/>
      <c r="W5" s="37"/>
      <c r="X5" s="37"/>
      <c r="Y5" s="37"/>
      <c r="Z5" s="37"/>
      <c r="AB5" s="37"/>
      <c r="AC5" s="37"/>
    </row>
    <row r="6" spans="1:29" ht="15.3">
      <c r="A6" s="38" t="s">
        <v>23</v>
      </c>
      <c r="B6" s="88"/>
      <c r="C6" s="88">
        <v>1</v>
      </c>
      <c r="D6" s="88"/>
      <c r="E6" s="88">
        <v>1</v>
      </c>
      <c r="F6" s="88"/>
      <c r="G6" s="88"/>
      <c r="H6" s="88"/>
      <c r="I6" s="88"/>
      <c r="J6" s="88"/>
      <c r="K6" s="39"/>
      <c r="L6" s="39"/>
      <c r="M6" s="39"/>
      <c r="N6" s="39"/>
      <c r="O6" s="39"/>
      <c r="P6" s="39"/>
      <c r="Q6" s="39"/>
      <c r="R6" s="39"/>
      <c r="S6" s="39"/>
      <c r="T6" s="38" t="s">
        <v>23</v>
      </c>
      <c r="U6" s="39"/>
      <c r="V6" s="39"/>
      <c r="W6" s="39"/>
      <c r="X6" s="39"/>
      <c r="Y6" s="39"/>
      <c r="Z6" s="39"/>
      <c r="AA6" s="39"/>
      <c r="AB6" s="39"/>
      <c r="AC6" s="39"/>
    </row>
    <row r="7" spans="1:29" ht="15.3">
      <c r="A7" s="40" t="s">
        <v>24</v>
      </c>
      <c r="B7" s="52"/>
      <c r="C7" s="52"/>
      <c r="D7" s="52"/>
      <c r="E7" s="52"/>
      <c r="F7" s="52"/>
      <c r="G7" s="52"/>
      <c r="H7" s="52"/>
      <c r="I7" s="52"/>
      <c r="J7" s="52"/>
      <c r="K7" s="41"/>
      <c r="L7" s="41"/>
      <c r="M7" s="41"/>
      <c r="N7" s="41"/>
      <c r="O7" s="41"/>
      <c r="P7" s="41"/>
      <c r="Q7" s="41"/>
      <c r="R7" s="41"/>
      <c r="S7" s="41"/>
      <c r="T7" s="40" t="s">
        <v>24</v>
      </c>
      <c r="U7" s="41"/>
      <c r="V7" s="41"/>
      <c r="W7" s="41"/>
      <c r="X7" s="41"/>
      <c r="Y7" s="41"/>
      <c r="Z7" s="41"/>
      <c r="AA7" s="41"/>
      <c r="AB7" s="41"/>
      <c r="AC7" s="41"/>
    </row>
    <row r="8" spans="1:29" s="42" customFormat="1" ht="15.3">
      <c r="A8" s="38" t="s">
        <v>25</v>
      </c>
      <c r="B8" s="88"/>
      <c r="C8" s="88">
        <v>1</v>
      </c>
      <c r="D8" s="88"/>
      <c r="E8" s="88">
        <v>1</v>
      </c>
      <c r="F8" s="88"/>
      <c r="G8" s="88"/>
      <c r="H8" s="88"/>
      <c r="I8" s="88"/>
      <c r="J8" s="88"/>
      <c r="K8" s="39"/>
      <c r="L8" s="39"/>
      <c r="M8" s="39"/>
      <c r="N8" s="39"/>
      <c r="O8" s="39"/>
      <c r="P8" s="39"/>
      <c r="Q8" s="39"/>
      <c r="R8" s="39"/>
      <c r="S8" s="39"/>
      <c r="T8" s="38" t="s">
        <v>25</v>
      </c>
      <c r="U8" s="39"/>
      <c r="V8" s="39"/>
      <c r="W8" s="39"/>
      <c r="X8" s="39"/>
      <c r="Y8" s="39"/>
      <c r="Z8" s="39"/>
      <c r="AA8" s="39"/>
      <c r="AB8" s="39"/>
      <c r="AC8" s="39"/>
    </row>
    <row r="9" spans="1:29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41"/>
      <c r="L9" s="41"/>
      <c r="M9" s="41"/>
      <c r="N9" s="41"/>
      <c r="O9" s="41"/>
      <c r="P9" s="41"/>
      <c r="Q9" s="41"/>
      <c r="R9" s="41"/>
      <c r="S9" s="41"/>
      <c r="T9" s="40" t="s">
        <v>26</v>
      </c>
      <c r="U9" s="41"/>
      <c r="V9" s="41"/>
      <c r="W9" s="41"/>
      <c r="X9" s="41"/>
      <c r="Y9" s="41"/>
      <c r="Z9" s="41"/>
      <c r="AA9" s="41"/>
      <c r="AB9" s="41"/>
      <c r="AC9" s="41"/>
    </row>
    <row r="10" spans="1:29" s="42" customFormat="1" ht="15.3">
      <c r="A10" s="38" t="s">
        <v>27</v>
      </c>
      <c r="B10" s="88"/>
      <c r="C10" s="88"/>
      <c r="D10" s="88">
        <v>1</v>
      </c>
      <c r="E10" s="88"/>
      <c r="F10" s="88"/>
      <c r="G10" s="88"/>
      <c r="H10" s="88"/>
      <c r="I10" s="88"/>
      <c r="J10" s="88"/>
      <c r="K10" s="39"/>
      <c r="L10" s="39"/>
      <c r="M10" s="39"/>
      <c r="N10" s="39"/>
      <c r="O10" s="39"/>
      <c r="P10" s="39"/>
      <c r="Q10" s="39"/>
      <c r="R10" s="39"/>
      <c r="S10" s="39"/>
      <c r="T10" s="38" t="s">
        <v>99</v>
      </c>
      <c r="U10" s="39"/>
      <c r="V10" s="39"/>
      <c r="W10" s="39"/>
      <c r="X10" s="39"/>
      <c r="Y10" s="39"/>
      <c r="Z10" s="39"/>
      <c r="AA10" s="39"/>
      <c r="AB10" s="39"/>
      <c r="AC10" s="39"/>
    </row>
    <row r="11" spans="1:29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41"/>
      <c r="L11" s="41"/>
      <c r="M11" s="41"/>
      <c r="N11" s="41"/>
      <c r="O11" s="41"/>
      <c r="P11" s="41"/>
      <c r="Q11" s="41"/>
      <c r="R11" s="41"/>
      <c r="S11" s="41"/>
      <c r="T11" s="40" t="s">
        <v>100</v>
      </c>
      <c r="U11" s="41"/>
      <c r="V11" s="41"/>
      <c r="W11" s="41"/>
      <c r="X11" s="41"/>
      <c r="Y11" s="41"/>
      <c r="Z11" s="41"/>
      <c r="AA11" s="41"/>
      <c r="AB11" s="41"/>
      <c r="AC11" s="41"/>
    </row>
    <row r="12" spans="1:29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T12" s="43"/>
    </row>
    <row r="13" spans="1:29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45"/>
      <c r="L13" s="45"/>
      <c r="M13" s="45"/>
      <c r="N13" s="45"/>
      <c r="O13" s="45"/>
      <c r="P13" s="45"/>
      <c r="Q13" s="45"/>
      <c r="R13" s="45"/>
      <c r="S13" s="45"/>
      <c r="T13" s="44" t="s">
        <v>101</v>
      </c>
      <c r="U13" s="45"/>
      <c r="V13" s="45"/>
      <c r="W13" s="45"/>
      <c r="X13" s="45"/>
      <c r="Y13" s="45"/>
      <c r="Z13" s="45"/>
      <c r="AA13" s="45"/>
      <c r="AB13" s="45"/>
      <c r="AC13" s="45"/>
    </row>
    <row r="14" spans="1:29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47"/>
      <c r="L14" s="47"/>
      <c r="M14" s="47"/>
      <c r="N14" s="47"/>
      <c r="O14" s="47"/>
      <c r="P14" s="47"/>
      <c r="Q14" s="47"/>
      <c r="R14" s="47"/>
      <c r="S14" s="47"/>
      <c r="T14" s="57" t="s">
        <v>102</v>
      </c>
      <c r="U14" s="41"/>
      <c r="V14" s="41"/>
      <c r="W14" s="41"/>
      <c r="X14" s="41"/>
      <c r="Y14" s="41"/>
      <c r="Z14" s="41"/>
      <c r="AA14" s="41"/>
      <c r="AB14" s="41"/>
      <c r="AC14" s="41"/>
    </row>
    <row r="15" spans="1:29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54">
        <v>2</v>
      </c>
      <c r="K15" s="49"/>
      <c r="L15" s="49"/>
      <c r="M15" s="49"/>
      <c r="N15" s="49"/>
      <c r="O15" s="49"/>
      <c r="P15" s="49"/>
      <c r="Q15" s="49"/>
      <c r="R15" s="49"/>
      <c r="S15" s="49"/>
      <c r="T15" s="56" t="s">
        <v>102</v>
      </c>
      <c r="U15" s="45"/>
      <c r="V15" s="45"/>
      <c r="W15" s="45"/>
      <c r="X15" s="45"/>
      <c r="Y15" s="45"/>
      <c r="Z15" s="45"/>
      <c r="AA15" s="45"/>
      <c r="AB15" s="45"/>
      <c r="AC15" s="45"/>
    </row>
    <row r="16" spans="1:29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T16" s="43"/>
    </row>
    <row r="17" spans="1:29" s="42" customFormat="1" ht="15.3">
      <c r="A17" s="38" t="s">
        <v>32</v>
      </c>
      <c r="B17" s="88">
        <v>2</v>
      </c>
      <c r="C17" s="88">
        <v>2</v>
      </c>
      <c r="D17" s="88">
        <v>1</v>
      </c>
      <c r="E17" s="88">
        <v>2</v>
      </c>
      <c r="F17" s="88"/>
      <c r="G17" s="88"/>
      <c r="H17" s="88">
        <v>2</v>
      </c>
      <c r="I17" s="88">
        <v>2</v>
      </c>
      <c r="J17" s="88">
        <v>2</v>
      </c>
      <c r="K17" s="39"/>
      <c r="L17" s="39"/>
      <c r="M17" s="39"/>
      <c r="N17" s="39"/>
      <c r="O17" s="39"/>
      <c r="P17" s="39"/>
      <c r="Q17" s="39"/>
      <c r="R17" s="39"/>
      <c r="S17" s="39"/>
      <c r="T17" s="38" t="s">
        <v>103</v>
      </c>
      <c r="U17" s="39"/>
      <c r="V17" s="39"/>
      <c r="W17" s="39"/>
      <c r="X17" s="39"/>
      <c r="Y17" s="39"/>
      <c r="Z17" s="39"/>
      <c r="AA17" s="39"/>
      <c r="AB17" s="39"/>
      <c r="AC17" s="39"/>
    </row>
    <row r="18" spans="1:29" ht="15.3">
      <c r="A18" s="40" t="s">
        <v>33</v>
      </c>
      <c r="B18" s="52"/>
      <c r="C18" s="52"/>
      <c r="D18" s="52"/>
      <c r="E18" s="52">
        <v>2</v>
      </c>
      <c r="F18" s="52"/>
      <c r="G18" s="52"/>
      <c r="H18" s="52"/>
      <c r="I18" s="52"/>
      <c r="J18" s="52"/>
      <c r="K18" s="47"/>
      <c r="L18" s="47"/>
      <c r="M18" s="47"/>
      <c r="N18" s="47"/>
      <c r="O18" s="47"/>
      <c r="P18" s="47"/>
      <c r="Q18" s="47"/>
      <c r="R18" s="47"/>
      <c r="S18" s="47"/>
      <c r="T18" s="57" t="s">
        <v>102</v>
      </c>
      <c r="U18" s="41"/>
      <c r="V18" s="41"/>
      <c r="W18" s="41"/>
      <c r="X18" s="41"/>
      <c r="Y18" s="41"/>
      <c r="Z18" s="41"/>
      <c r="AA18" s="41"/>
      <c r="AB18" s="41"/>
      <c r="AC18" s="41"/>
    </row>
    <row r="19" spans="1:29" s="42" customFormat="1" ht="15.3">
      <c r="A19" s="38" t="s">
        <v>34</v>
      </c>
      <c r="B19" s="88"/>
      <c r="C19" s="88">
        <v>1</v>
      </c>
      <c r="D19" s="88"/>
      <c r="E19" s="88">
        <v>1</v>
      </c>
      <c r="F19" s="88">
        <v>1</v>
      </c>
      <c r="G19" s="88">
        <v>1</v>
      </c>
      <c r="H19" s="88"/>
      <c r="I19" s="88"/>
      <c r="J19" s="88"/>
      <c r="K19" s="50"/>
      <c r="L19" s="50"/>
      <c r="M19" s="50"/>
      <c r="N19" s="50"/>
      <c r="O19" s="50"/>
      <c r="P19" s="50"/>
      <c r="Q19" s="50"/>
      <c r="R19" s="50"/>
      <c r="S19" s="50"/>
      <c r="T19" s="97" t="s">
        <v>102</v>
      </c>
      <c r="U19" s="39"/>
      <c r="V19" s="39"/>
      <c r="W19" s="39"/>
      <c r="X19" s="39"/>
      <c r="Y19" s="39"/>
      <c r="Z19" s="39"/>
      <c r="AA19" s="39"/>
      <c r="AB19" s="39"/>
      <c r="AC19" s="39"/>
    </row>
    <row r="20" spans="1:29" ht="15.3">
      <c r="A20" s="40" t="s">
        <v>35</v>
      </c>
      <c r="B20" s="52"/>
      <c r="C20" s="52"/>
      <c r="D20" s="52">
        <v>1</v>
      </c>
      <c r="E20" s="52"/>
      <c r="F20" s="52"/>
      <c r="G20" s="52"/>
      <c r="H20" s="52">
        <v>1</v>
      </c>
      <c r="I20" s="52">
        <v>1</v>
      </c>
      <c r="J20" s="52"/>
      <c r="K20" s="47"/>
      <c r="L20" s="47"/>
      <c r="M20" s="47"/>
      <c r="N20" s="47"/>
      <c r="O20" s="47"/>
      <c r="P20" s="47"/>
      <c r="Q20" s="47"/>
      <c r="R20" s="47"/>
      <c r="S20" s="47"/>
      <c r="T20" s="57" t="s">
        <v>102</v>
      </c>
      <c r="U20" s="41"/>
      <c r="V20" s="41"/>
      <c r="W20" s="41"/>
      <c r="X20" s="41"/>
      <c r="Y20" s="41"/>
      <c r="Z20" s="41"/>
      <c r="AA20" s="41"/>
      <c r="AB20" s="41"/>
      <c r="AC20" s="41"/>
    </row>
    <row r="21" spans="1:29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88"/>
      <c r="J21" s="88"/>
      <c r="K21" s="50"/>
      <c r="L21" s="50"/>
      <c r="M21" s="50"/>
      <c r="N21" s="50"/>
      <c r="O21" s="50"/>
      <c r="P21" s="50"/>
      <c r="Q21" s="50"/>
      <c r="R21" s="50"/>
      <c r="S21" s="50"/>
      <c r="T21" s="97" t="s">
        <v>102</v>
      </c>
      <c r="U21" s="39"/>
      <c r="V21" s="39"/>
      <c r="W21" s="39"/>
      <c r="X21" s="39"/>
      <c r="Y21" s="39"/>
      <c r="Z21" s="39"/>
      <c r="AA21" s="39"/>
      <c r="AB21" s="39"/>
      <c r="AC21" s="39"/>
    </row>
    <row r="22" spans="1:29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47"/>
      <c r="L22" s="47"/>
      <c r="M22" s="47"/>
      <c r="N22" s="47"/>
      <c r="O22" s="47"/>
      <c r="P22" s="47"/>
      <c r="Q22" s="47"/>
      <c r="R22" s="47"/>
      <c r="S22" s="47"/>
      <c r="T22" s="57" t="s">
        <v>102</v>
      </c>
      <c r="U22" s="41"/>
      <c r="V22" s="41"/>
      <c r="W22" s="41"/>
      <c r="X22" s="41"/>
      <c r="Y22" s="41"/>
      <c r="Z22" s="41"/>
      <c r="AA22" s="41"/>
      <c r="AB22" s="41"/>
      <c r="AC22" s="41"/>
    </row>
    <row r="23" spans="1:29" ht="15.3">
      <c r="A23" s="43"/>
      <c r="T23" s="43"/>
    </row>
    <row r="24" spans="1:29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4" t="s">
        <v>104</v>
      </c>
      <c r="U24" s="45"/>
      <c r="V24" s="45"/>
      <c r="W24" s="45"/>
      <c r="X24" s="45"/>
      <c r="Y24" s="45"/>
      <c r="Z24" s="45"/>
      <c r="AA24" s="45"/>
      <c r="AB24" s="45"/>
      <c r="AC24" s="45"/>
    </row>
    <row r="25" spans="1:29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0" t="s">
        <v>105</v>
      </c>
      <c r="U25" s="41"/>
      <c r="V25" s="41"/>
      <c r="W25" s="41"/>
      <c r="X25" s="41"/>
      <c r="Y25" s="41"/>
      <c r="Z25" s="41"/>
      <c r="AA25" s="41"/>
      <c r="AB25" s="41"/>
      <c r="AC25" s="41"/>
    </row>
    <row r="26" spans="1:29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4" t="s">
        <v>106</v>
      </c>
      <c r="U26" s="45"/>
      <c r="V26" s="45"/>
      <c r="W26" s="45"/>
      <c r="X26" s="45"/>
      <c r="Y26" s="45"/>
      <c r="Z26" s="45"/>
      <c r="AA26" s="45"/>
      <c r="AB26" s="45"/>
      <c r="AC26" s="45"/>
    </row>
    <row r="27" spans="1:29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0" t="s">
        <v>107</v>
      </c>
      <c r="U27" s="41"/>
      <c r="V27" s="41"/>
      <c r="W27" s="41"/>
      <c r="X27" s="41"/>
      <c r="Y27" s="41"/>
      <c r="Z27" s="41"/>
      <c r="AA27" s="41"/>
      <c r="AB27" s="41"/>
      <c r="AC27" s="41"/>
    </row>
    <row r="28" spans="1:29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56" t="s">
        <v>102</v>
      </c>
      <c r="U28" s="45"/>
      <c r="V28" s="45"/>
      <c r="W28" s="45"/>
      <c r="X28" s="45"/>
      <c r="Y28" s="45"/>
      <c r="Z28" s="45"/>
      <c r="AA28" s="45"/>
      <c r="AB28" s="45"/>
      <c r="AC28" s="45"/>
    </row>
    <row r="29" spans="1:29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57" t="s">
        <v>102</v>
      </c>
      <c r="U29" s="41"/>
      <c r="V29" s="41"/>
      <c r="W29" s="41"/>
      <c r="X29" s="41"/>
      <c r="Y29" s="41"/>
      <c r="Z29" s="41"/>
      <c r="AA29" s="41"/>
      <c r="AB29" s="41"/>
      <c r="AC29" s="41"/>
    </row>
    <row r="30" spans="1:29" ht="15.3">
      <c r="A30" s="43"/>
      <c r="T30" s="43"/>
    </row>
    <row r="31" spans="1:29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8" t="s">
        <v>108</v>
      </c>
      <c r="U31" s="39"/>
      <c r="V31" s="39"/>
      <c r="W31" s="39"/>
      <c r="X31" s="39"/>
      <c r="Y31" s="39"/>
      <c r="Z31" s="39"/>
      <c r="AA31" s="39"/>
      <c r="AB31" s="39"/>
      <c r="AC31" s="39"/>
    </row>
    <row r="32" spans="1:29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57" t="s">
        <v>102</v>
      </c>
      <c r="U32" s="41"/>
      <c r="V32" s="41"/>
      <c r="W32" s="41"/>
      <c r="X32" s="41"/>
      <c r="Y32" s="41"/>
      <c r="Z32" s="41"/>
      <c r="AA32" s="41"/>
      <c r="AB32" s="41"/>
      <c r="AC32" s="41"/>
    </row>
    <row r="33" spans="1:29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8" t="s">
        <v>109</v>
      </c>
      <c r="U33" s="39"/>
      <c r="V33" s="39"/>
      <c r="W33" s="39"/>
      <c r="X33" s="39"/>
      <c r="Y33" s="39"/>
      <c r="Z33" s="39"/>
      <c r="AA33" s="39"/>
      <c r="AB33" s="39"/>
      <c r="AC33" s="39"/>
    </row>
    <row r="34" spans="1:29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0" t="s">
        <v>110</v>
      </c>
      <c r="U34" s="41"/>
      <c r="V34" s="41"/>
      <c r="W34" s="41"/>
      <c r="X34" s="41"/>
      <c r="Y34" s="41"/>
      <c r="Z34" s="41"/>
      <c r="AA34" s="41"/>
      <c r="AB34" s="41"/>
      <c r="AC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>
  <dimension ref="A1:AB1000"/>
  <sheetViews>
    <sheetView workbookViewId="0"/>
  </sheetViews>
  <sheetFormatPr defaultColWidth="15.1015625" defaultRowHeight="15" customHeight="1"/>
  <cols>
    <col min="1" max="1" width="52.47265625" style="59" customWidth="1"/>
    <col min="2" max="28" width="7.734375" style="59" customWidth="1"/>
    <col min="29" max="16384" width="15.1015625" style="59"/>
  </cols>
  <sheetData>
    <row r="1" spans="1:28" ht="14.4">
      <c r="A1" s="58" t="s">
        <v>0</v>
      </c>
    </row>
    <row r="2" spans="1:28" ht="14.4">
      <c r="A2" s="60" t="s">
        <v>476</v>
      </c>
    </row>
    <row r="3" spans="1:28" ht="14.4">
      <c r="A3" s="61" t="str">
        <f>HYPERLINK("https://archive.org/details/SpaceCoastRadioNews09162013","https://archive.org/details/SpaceCoastRadioNews09162013")</f>
        <v>https://archive.org/details/SpaceCoastRadioNews09162013</v>
      </c>
    </row>
    <row r="4" spans="1:28" ht="14.4">
      <c r="A4" s="62" t="s">
        <v>3</v>
      </c>
      <c r="B4" s="63">
        <v>0</v>
      </c>
      <c r="C4" s="63">
        <v>2.7777777777777779E-3</v>
      </c>
      <c r="D4" s="63">
        <v>3.1944444444444449E-2</v>
      </c>
      <c r="E4" s="63">
        <v>5.6944444444444443E-2</v>
      </c>
      <c r="F4" s="63">
        <v>8.1944444444444445E-2</v>
      </c>
      <c r="G4" s="63">
        <v>8.8888888888888892E-2</v>
      </c>
      <c r="H4" s="63">
        <v>9.6527777777777768E-2</v>
      </c>
      <c r="I4" s="63">
        <v>0.10277777777777779</v>
      </c>
      <c r="J4" s="63">
        <v>0.10625</v>
      </c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4"/>
      <c r="W4" s="64"/>
      <c r="X4" s="64"/>
      <c r="Y4" s="64"/>
      <c r="Z4" s="64"/>
      <c r="AA4" s="64"/>
      <c r="AB4" s="64"/>
    </row>
    <row r="5" spans="1:28" ht="14.4">
      <c r="A5" s="58"/>
      <c r="B5" s="58" t="s">
        <v>4</v>
      </c>
      <c r="C5" s="58" t="s">
        <v>56</v>
      </c>
      <c r="D5" s="58" t="s">
        <v>534</v>
      </c>
      <c r="E5" s="58" t="s">
        <v>141</v>
      </c>
      <c r="F5" s="58" t="s">
        <v>481</v>
      </c>
      <c r="G5" s="58" t="s">
        <v>489</v>
      </c>
      <c r="H5" s="58" t="s">
        <v>94</v>
      </c>
      <c r="I5" s="58" t="s">
        <v>21</v>
      </c>
      <c r="J5" s="58" t="s">
        <v>98</v>
      </c>
      <c r="U5" s="65"/>
      <c r="V5" s="65"/>
      <c r="W5" s="65"/>
      <c r="X5" s="65"/>
      <c r="Y5" s="65"/>
      <c r="Z5" s="65"/>
      <c r="AB5" s="65"/>
    </row>
    <row r="6" spans="1:28" ht="15.75" customHeight="1">
      <c r="A6" s="66" t="s">
        <v>23</v>
      </c>
      <c r="B6" s="67"/>
      <c r="C6" s="67">
        <v>2</v>
      </c>
      <c r="D6" s="68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6" t="s">
        <v>23</v>
      </c>
      <c r="U6" s="67"/>
      <c r="V6" s="67"/>
      <c r="W6" s="67"/>
      <c r="X6" s="67"/>
      <c r="Y6" s="67"/>
      <c r="Z6" s="67"/>
      <c r="AA6" s="67"/>
      <c r="AB6" s="67"/>
    </row>
    <row r="7" spans="1:28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>
        <v>2</v>
      </c>
      <c r="I7" s="70">
        <v>2</v>
      </c>
      <c r="J7" s="70"/>
      <c r="K7" s="70"/>
      <c r="L7" s="70"/>
      <c r="M7" s="70"/>
      <c r="N7" s="70"/>
      <c r="O7" s="70"/>
      <c r="P7" s="70"/>
      <c r="Q7" s="70"/>
      <c r="R7" s="70"/>
      <c r="S7" s="70"/>
      <c r="T7" s="69" t="s">
        <v>24</v>
      </c>
      <c r="U7" s="70"/>
      <c r="V7" s="70"/>
      <c r="W7" s="70"/>
      <c r="X7" s="70"/>
      <c r="Y7" s="70"/>
      <c r="Z7" s="70"/>
      <c r="AA7" s="70"/>
      <c r="AB7" s="70"/>
    </row>
    <row r="8" spans="1:28" ht="15.75" customHeight="1">
      <c r="A8" s="66" t="s">
        <v>25</v>
      </c>
      <c r="B8" s="67"/>
      <c r="C8" s="67">
        <v>2</v>
      </c>
      <c r="D8" s="67"/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6" t="s">
        <v>25</v>
      </c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69" t="s">
        <v>26</v>
      </c>
      <c r="U9" s="70"/>
      <c r="V9" s="70"/>
      <c r="W9" s="70"/>
      <c r="X9" s="70"/>
      <c r="Y9" s="70"/>
      <c r="Z9" s="70"/>
      <c r="AA9" s="70"/>
      <c r="AB9" s="70"/>
    </row>
    <row r="10" spans="1:28" ht="15.75" customHeight="1">
      <c r="A10" s="66" t="s">
        <v>27</v>
      </c>
      <c r="B10" s="67"/>
      <c r="C10" s="67"/>
      <c r="D10" s="67">
        <v>1</v>
      </c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6" t="s">
        <v>99</v>
      </c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69" t="s">
        <v>100</v>
      </c>
      <c r="U11" s="70"/>
      <c r="V11" s="70"/>
      <c r="W11" s="70"/>
      <c r="X11" s="70"/>
      <c r="Y11" s="70"/>
      <c r="Z11" s="70"/>
      <c r="AA11" s="70"/>
      <c r="AB11" s="70"/>
    </row>
    <row r="12" spans="1:28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>
        <v>2</v>
      </c>
      <c r="T12" s="73"/>
    </row>
    <row r="13" spans="1:28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4" t="s">
        <v>101</v>
      </c>
      <c r="U13" s="75"/>
      <c r="V13" s="75"/>
      <c r="W13" s="75"/>
      <c r="X13" s="75"/>
      <c r="Y13" s="75"/>
      <c r="Z13" s="75"/>
      <c r="AA13" s="75"/>
      <c r="AB13" s="75"/>
    </row>
    <row r="14" spans="1:28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78"/>
      <c r="S14" s="78"/>
      <c r="T14" s="85" t="s">
        <v>102</v>
      </c>
      <c r="U14" s="70"/>
      <c r="V14" s="70"/>
      <c r="W14" s="70"/>
      <c r="X14" s="70"/>
      <c r="Y14" s="70"/>
      <c r="Z14" s="70"/>
      <c r="AA14" s="70"/>
      <c r="AB14" s="70"/>
    </row>
    <row r="15" spans="1:28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76">
        <v>2</v>
      </c>
      <c r="K15" s="80"/>
      <c r="L15" s="80"/>
      <c r="M15" s="80"/>
      <c r="N15" s="80"/>
      <c r="O15" s="80"/>
      <c r="P15" s="80"/>
      <c r="Q15" s="80"/>
      <c r="R15" s="80"/>
      <c r="S15" s="80"/>
      <c r="T15" s="84" t="s">
        <v>102</v>
      </c>
      <c r="U15" s="75"/>
      <c r="V15" s="75"/>
      <c r="W15" s="75"/>
      <c r="X15" s="75"/>
      <c r="Y15" s="75"/>
      <c r="Z15" s="75"/>
      <c r="AA15" s="75"/>
      <c r="AB15" s="75"/>
    </row>
    <row r="16" spans="1:28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T16" s="73"/>
    </row>
    <row r="17" spans="1:28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/>
      <c r="H17" s="67">
        <v>2</v>
      </c>
      <c r="I17" s="67">
        <v>2</v>
      </c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6" t="s">
        <v>103</v>
      </c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9" t="s">
        <v>33</v>
      </c>
      <c r="B18" s="70"/>
      <c r="C18" s="70"/>
      <c r="D18" s="70"/>
      <c r="E18" s="70">
        <v>2</v>
      </c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78"/>
      <c r="S18" s="78"/>
      <c r="T18" s="85" t="s">
        <v>102</v>
      </c>
      <c r="U18" s="70"/>
      <c r="V18" s="70"/>
      <c r="W18" s="70"/>
      <c r="X18" s="70"/>
      <c r="Y18" s="70"/>
      <c r="Z18" s="70"/>
      <c r="AA18" s="70"/>
      <c r="AB18" s="70"/>
    </row>
    <row r="19" spans="1:28" ht="15.75" customHeight="1">
      <c r="A19" s="66" t="s">
        <v>34</v>
      </c>
      <c r="B19" s="67"/>
      <c r="C19" s="67">
        <v>2</v>
      </c>
      <c r="D19" s="67"/>
      <c r="E19" s="67">
        <v>2</v>
      </c>
      <c r="F19" s="68">
        <v>2</v>
      </c>
      <c r="G19" s="68">
        <v>2</v>
      </c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81"/>
      <c r="S19" s="81"/>
      <c r="T19" s="98" t="s">
        <v>102</v>
      </c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9" t="s">
        <v>35</v>
      </c>
      <c r="B20" s="70"/>
      <c r="C20" s="70"/>
      <c r="D20" s="71">
        <v>2</v>
      </c>
      <c r="E20" s="70"/>
      <c r="F20" s="70"/>
      <c r="G20" s="70"/>
      <c r="H20" s="71">
        <v>2</v>
      </c>
      <c r="I20" s="71">
        <v>2</v>
      </c>
      <c r="J20" s="70"/>
      <c r="K20" s="78"/>
      <c r="L20" s="78"/>
      <c r="M20" s="78"/>
      <c r="N20" s="78"/>
      <c r="O20" s="78"/>
      <c r="P20" s="78"/>
      <c r="Q20" s="78"/>
      <c r="R20" s="78"/>
      <c r="S20" s="78"/>
      <c r="T20" s="85" t="s">
        <v>102</v>
      </c>
      <c r="U20" s="70"/>
      <c r="V20" s="70"/>
      <c r="W20" s="70"/>
      <c r="X20" s="70"/>
      <c r="Y20" s="70"/>
      <c r="Z20" s="70"/>
      <c r="AA20" s="70"/>
      <c r="AB20" s="70"/>
    </row>
    <row r="21" spans="1:28" ht="15.75" customHeight="1">
      <c r="A21" s="66" t="s">
        <v>36</v>
      </c>
      <c r="B21" s="67"/>
      <c r="C21" s="67"/>
      <c r="D21" s="68">
        <v>2</v>
      </c>
      <c r="E21" s="67">
        <v>2</v>
      </c>
      <c r="F21" s="67">
        <v>2</v>
      </c>
      <c r="G21" s="67">
        <v>2</v>
      </c>
      <c r="H21" s="67">
        <v>2</v>
      </c>
      <c r="I21" s="67">
        <v>2</v>
      </c>
      <c r="J21" s="67"/>
      <c r="K21" s="81"/>
      <c r="L21" s="81"/>
      <c r="M21" s="81"/>
      <c r="N21" s="81"/>
      <c r="O21" s="81"/>
      <c r="P21" s="81"/>
      <c r="Q21" s="81"/>
      <c r="R21" s="81"/>
      <c r="S21" s="81"/>
      <c r="T21" s="98" t="s">
        <v>102</v>
      </c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78"/>
      <c r="S22" s="78"/>
      <c r="T22" s="85" t="s">
        <v>102</v>
      </c>
      <c r="U22" s="70"/>
      <c r="V22" s="70"/>
      <c r="W22" s="70"/>
      <c r="X22" s="70"/>
      <c r="Y22" s="70"/>
      <c r="Z22" s="70"/>
      <c r="AA22" s="70"/>
      <c r="AB22" s="70"/>
    </row>
    <row r="23" spans="1:28" ht="15.75" customHeight="1">
      <c r="A23" s="73"/>
      <c r="T23" s="73"/>
    </row>
    <row r="24" spans="1:28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4" t="s">
        <v>104</v>
      </c>
      <c r="U24" s="75"/>
      <c r="V24" s="75"/>
      <c r="W24" s="75"/>
      <c r="X24" s="75"/>
      <c r="Y24" s="75"/>
      <c r="Z24" s="75"/>
      <c r="AA24" s="75"/>
      <c r="AB24" s="75"/>
    </row>
    <row r="25" spans="1:28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69" t="s">
        <v>105</v>
      </c>
      <c r="U25" s="70"/>
      <c r="V25" s="70"/>
      <c r="W25" s="70"/>
      <c r="X25" s="70"/>
      <c r="Y25" s="70"/>
      <c r="Z25" s="70"/>
      <c r="AA25" s="70"/>
      <c r="AB25" s="70"/>
    </row>
    <row r="26" spans="1:28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4" t="s">
        <v>106</v>
      </c>
      <c r="U26" s="75"/>
      <c r="V26" s="75"/>
      <c r="W26" s="75"/>
      <c r="X26" s="75"/>
      <c r="Y26" s="75"/>
      <c r="Z26" s="75"/>
      <c r="AA26" s="75"/>
      <c r="AB26" s="75"/>
    </row>
    <row r="27" spans="1:28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69" t="s">
        <v>107</v>
      </c>
      <c r="U27" s="70"/>
      <c r="V27" s="70"/>
      <c r="W27" s="70"/>
      <c r="X27" s="70"/>
      <c r="Y27" s="70"/>
      <c r="Z27" s="70"/>
      <c r="AA27" s="70"/>
      <c r="AB27" s="70"/>
    </row>
    <row r="28" spans="1:28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4" t="s">
        <v>102</v>
      </c>
      <c r="U28" s="75"/>
      <c r="V28" s="75"/>
      <c r="W28" s="75"/>
      <c r="X28" s="75"/>
      <c r="Y28" s="75"/>
      <c r="Z28" s="75"/>
      <c r="AA28" s="75"/>
      <c r="AB28" s="75"/>
    </row>
    <row r="29" spans="1:28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85" t="s">
        <v>102</v>
      </c>
      <c r="U29" s="70"/>
      <c r="V29" s="70"/>
      <c r="W29" s="70"/>
      <c r="X29" s="70"/>
      <c r="Y29" s="70"/>
      <c r="Z29" s="70"/>
      <c r="AA29" s="70"/>
      <c r="AB29" s="70"/>
    </row>
    <row r="30" spans="1:28" ht="15.75" customHeight="1">
      <c r="A30" s="73"/>
      <c r="T30" s="73"/>
    </row>
    <row r="31" spans="1:28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6" t="s">
        <v>108</v>
      </c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85" t="s">
        <v>102</v>
      </c>
      <c r="U32" s="70"/>
      <c r="V32" s="70"/>
      <c r="W32" s="70"/>
      <c r="X32" s="70"/>
      <c r="Y32" s="70"/>
      <c r="Z32" s="70"/>
      <c r="AA32" s="70"/>
      <c r="AB32" s="70"/>
    </row>
    <row r="33" spans="1:28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6" t="s">
        <v>109</v>
      </c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69" t="s">
        <v>110</v>
      </c>
      <c r="U34" s="70"/>
      <c r="V34" s="70"/>
      <c r="W34" s="70"/>
      <c r="X34" s="70"/>
      <c r="Y34" s="70"/>
      <c r="Z34" s="70"/>
      <c r="AA34" s="70"/>
      <c r="AB34" s="70"/>
    </row>
    <row r="35" spans="1:28" ht="14.4">
      <c r="A35" s="58"/>
    </row>
    <row r="36" spans="1:28" ht="14.4">
      <c r="A36" s="58"/>
    </row>
    <row r="37" spans="1:28" ht="14.4">
      <c r="A37" s="58"/>
    </row>
    <row r="38" spans="1:28" ht="14.4">
      <c r="A38" s="58"/>
    </row>
    <row r="39" spans="1:28" ht="14.4">
      <c r="A39" s="58"/>
    </row>
    <row r="40" spans="1:28" ht="14.4">
      <c r="A40" s="58"/>
    </row>
    <row r="41" spans="1:28" ht="14.4">
      <c r="A41" s="58"/>
    </row>
    <row r="42" spans="1:28" ht="14.4">
      <c r="A42" s="58"/>
    </row>
    <row r="43" spans="1:28" ht="14.4">
      <c r="A43" s="58"/>
    </row>
    <row r="44" spans="1:28" ht="14.4">
      <c r="A44" s="58"/>
    </row>
    <row r="45" spans="1:28" ht="14.4">
      <c r="A45" s="58"/>
    </row>
    <row r="46" spans="1:28" ht="14.4">
      <c r="A46" s="58"/>
    </row>
    <row r="47" spans="1:28" ht="14.4">
      <c r="A47" s="58"/>
    </row>
    <row r="48" spans="1:28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162013"/>
  </hyperlink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I20" sqref="I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535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2.2222222222222223E-2</v>
      </c>
      <c r="E4" s="4">
        <v>3.9583333333333331E-2</v>
      </c>
      <c r="F4" s="4">
        <v>4.7222222222222221E-2</v>
      </c>
      <c r="G4" s="4">
        <v>6.3888888888888884E-2</v>
      </c>
      <c r="H4" s="4">
        <v>7.1527777777777787E-2</v>
      </c>
      <c r="I4" s="4">
        <v>7.7083333333333337E-2</v>
      </c>
      <c r="J4" s="4">
        <v>8.0555555555555561E-2</v>
      </c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90</v>
      </c>
      <c r="D5" t="s">
        <v>56</v>
      </c>
      <c r="E5" t="s">
        <v>258</v>
      </c>
      <c r="F5" t="s">
        <v>536</v>
      </c>
      <c r="G5" t="s">
        <v>537</v>
      </c>
      <c r="H5" t="s">
        <v>481</v>
      </c>
      <c r="I5" t="s">
        <v>94</v>
      </c>
      <c r="J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>
        <v>2</v>
      </c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/>
      <c r="G7" s="12">
        <v>2</v>
      </c>
      <c r="H7" s="12">
        <v>2</v>
      </c>
      <c r="I7" s="12">
        <v>2</v>
      </c>
      <c r="J7" s="12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/>
      <c r="F8" s="9"/>
      <c r="G8" s="9"/>
      <c r="H8" s="9"/>
      <c r="I8" s="9"/>
      <c r="J8" s="9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>
        <v>1</v>
      </c>
      <c r="E14" s="12"/>
      <c r="F14" s="12">
        <v>1</v>
      </c>
      <c r="G14" s="12"/>
      <c r="H14" s="12"/>
      <c r="I14" s="12"/>
      <c r="J14" s="12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>
        <v>2</v>
      </c>
      <c r="J15" s="18">
        <v>2</v>
      </c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>
        <v>1</v>
      </c>
      <c r="H18" s="12"/>
      <c r="I18" s="12"/>
      <c r="J18" s="12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/>
      <c r="F19" s="9">
        <v>2</v>
      </c>
      <c r="G19" s="9"/>
      <c r="H19" s="9"/>
      <c r="I19" s="9"/>
      <c r="J19" s="9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>
        <v>1</v>
      </c>
      <c r="I20" s="12"/>
      <c r="J20" s="12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/>
      <c r="G21" s="9">
        <v>2</v>
      </c>
      <c r="H21" s="9">
        <v>2</v>
      </c>
      <c r="I21" s="9">
        <v>2</v>
      </c>
      <c r="J21" s="9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08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535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2.222222222222222E-2</v>
      </c>
      <c r="E4" s="34">
        <v>3.9583333333333331E-2</v>
      </c>
      <c r="F4" s="34">
        <v>4.7222222222222221E-2</v>
      </c>
      <c r="G4" s="34">
        <v>6.3888888888888884E-2</v>
      </c>
      <c r="H4" s="34">
        <v>7.1527777777777773E-2</v>
      </c>
      <c r="I4" s="34">
        <v>7.7083333333333337E-2</v>
      </c>
      <c r="J4" s="34">
        <v>8.0555555555555547E-2</v>
      </c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90</v>
      </c>
      <c r="D5" s="29" t="s">
        <v>56</v>
      </c>
      <c r="E5" s="29" t="s">
        <v>258</v>
      </c>
      <c r="F5" s="29" t="s">
        <v>536</v>
      </c>
      <c r="G5" s="29" t="s">
        <v>537</v>
      </c>
      <c r="H5" s="29" t="s">
        <v>481</v>
      </c>
      <c r="I5" s="29" t="s">
        <v>94</v>
      </c>
      <c r="J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>
        <v>1</v>
      </c>
      <c r="F6" s="88">
        <v>2</v>
      </c>
      <c r="G6" s="88"/>
      <c r="H6" s="88">
        <v>1</v>
      </c>
      <c r="I6" s="88"/>
      <c r="J6" s="88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>
        <v>1</v>
      </c>
      <c r="H7" s="52"/>
      <c r="I7" s="52"/>
      <c r="J7" s="52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2</v>
      </c>
      <c r="E8" s="88"/>
      <c r="F8" s="88"/>
      <c r="G8" s="88"/>
      <c r="H8" s="88"/>
      <c r="I8" s="88"/>
      <c r="J8" s="88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/>
      <c r="H12" s="53">
        <v>2</v>
      </c>
      <c r="I12" s="53">
        <v>2</v>
      </c>
      <c r="J12" s="53">
        <v>2</v>
      </c>
      <c r="R12" s="43"/>
    </row>
    <row r="13" spans="1:27" s="46" customFormat="1" ht="15.3">
      <c r="A13" s="40" t="s">
        <v>29</v>
      </c>
      <c r="B13" s="54"/>
      <c r="C13" s="54">
        <v>1</v>
      </c>
      <c r="D13" s="54"/>
      <c r="E13" s="54"/>
      <c r="F13" s="54"/>
      <c r="G13" s="54">
        <v>1</v>
      </c>
      <c r="H13" s="54"/>
      <c r="I13" s="54"/>
      <c r="J13" s="54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>
        <v>2</v>
      </c>
      <c r="J15" s="54">
        <v>2</v>
      </c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88">
        <v>2</v>
      </c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>
        <v>1</v>
      </c>
      <c r="H18" s="52"/>
      <c r="I18" s="52"/>
      <c r="J18" s="52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1</v>
      </c>
      <c r="G19" s="88"/>
      <c r="H19" s="88">
        <v>1</v>
      </c>
      <c r="I19" s="88"/>
      <c r="J19" s="88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/>
      <c r="G20" s="52">
        <v>1</v>
      </c>
      <c r="H20" s="52">
        <v>1</v>
      </c>
      <c r="I20" s="52">
        <v>1</v>
      </c>
      <c r="J20" s="52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88">
        <v>2</v>
      </c>
      <c r="J21" s="88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HYPERLINK("https://archive.org/details/SpaceCoastRadioNEWS07182013","https://archive.org/details/SpaceCoastRadioNEWS07182013")</f>
        <v>https://archive.org/details/SpaceCoastRadioNEWS07182013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2.2222222222222223E-2</v>
      </c>
      <c r="E4" s="63">
        <v>3.9583333333333331E-2</v>
      </c>
      <c r="F4" s="63">
        <v>4.7222222222222221E-2</v>
      </c>
      <c r="G4" s="63">
        <v>6.3888888888888884E-2</v>
      </c>
      <c r="H4" s="63">
        <v>7.1527777777777787E-2</v>
      </c>
      <c r="I4" s="63">
        <v>7.7083333333333337E-2</v>
      </c>
      <c r="J4" s="63">
        <v>8.0555555555555561E-2</v>
      </c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90</v>
      </c>
      <c r="D5" s="58" t="s">
        <v>56</v>
      </c>
      <c r="E5" s="58" t="s">
        <v>258</v>
      </c>
      <c r="F5" s="58" t="s">
        <v>536</v>
      </c>
      <c r="G5" s="58" t="s">
        <v>537</v>
      </c>
      <c r="H5" s="58" t="s">
        <v>481</v>
      </c>
      <c r="I5" s="58" t="s">
        <v>94</v>
      </c>
      <c r="J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>
        <v>2</v>
      </c>
      <c r="H7" s="70">
        <v>2</v>
      </c>
      <c r="I7" s="70">
        <v>2</v>
      </c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>
        <v>2</v>
      </c>
      <c r="J15" s="76">
        <v>2</v>
      </c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>
        <v>2</v>
      </c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8">
        <v>2</v>
      </c>
      <c r="F19" s="67">
        <v>2</v>
      </c>
      <c r="G19" s="67"/>
      <c r="H19" s="68">
        <v>2</v>
      </c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1">
        <v>2</v>
      </c>
      <c r="H20" s="71">
        <v>2</v>
      </c>
      <c r="I20" s="71">
        <v>2</v>
      </c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/>
      <c r="F21" s="67"/>
      <c r="G21" s="67">
        <v>2</v>
      </c>
      <c r="H21" s="67">
        <v>2</v>
      </c>
      <c r="I21" s="67">
        <v>2</v>
      </c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7182013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A3" sqref="A3"/>
    </sheetView>
  </sheetViews>
  <sheetFormatPr defaultColWidth="8.83984375" defaultRowHeight="14.4"/>
  <cols>
    <col min="1" max="1" width="60" customWidth="1"/>
    <col min="2" max="2" width="11.41796875" customWidth="1"/>
    <col min="3" max="3" width="12.26171875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149</v>
      </c>
    </row>
    <row r="4" spans="1:27" s="3" customFormat="1">
      <c r="A4" s="3" t="s">
        <v>3</v>
      </c>
      <c r="B4" s="4">
        <v>0</v>
      </c>
      <c r="C4" s="4">
        <v>1.5972222222222224E-2</v>
      </c>
      <c r="D4" s="4">
        <v>4.4444444444444446E-2</v>
      </c>
      <c r="E4" s="4">
        <v>7.1527777777777787E-2</v>
      </c>
      <c r="F4" s="4">
        <v>9.1666666666666674E-2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150</v>
      </c>
      <c r="C5" t="s">
        <v>151</v>
      </c>
      <c r="D5" t="s">
        <v>152</v>
      </c>
      <c r="E5" t="s">
        <v>153</v>
      </c>
      <c r="F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>
        <v>2</v>
      </c>
      <c r="D6" s="9">
        <v>2</v>
      </c>
      <c r="E6" s="9">
        <v>2</v>
      </c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>
        <v>1</v>
      </c>
      <c r="C8" s="9">
        <v>2</v>
      </c>
      <c r="D8" s="9">
        <v>2</v>
      </c>
      <c r="E8" s="9">
        <v>2</v>
      </c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>
        <v>1</v>
      </c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>
        <v>2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>
        <v>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>
        <v>2</v>
      </c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2</v>
      </c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10.xml><?xml version="1.0" encoding="utf-8"?>
<worksheet xmlns="http://schemas.openxmlformats.org/spreadsheetml/2006/main" xmlns:r="http://schemas.openxmlformats.org/officeDocument/2006/relationships">
  <dimension ref="A1:AB34"/>
  <sheetViews>
    <sheetView zoomScaleNormal="100" zoomScalePageLayoutView="150" workbookViewId="0">
      <selection activeCell="I14" sqref="I14"/>
    </sheetView>
  </sheetViews>
  <sheetFormatPr defaultColWidth="8.83984375" defaultRowHeight="14.4"/>
  <cols>
    <col min="1" max="1" width="60" customWidth="1"/>
  </cols>
  <sheetData>
    <row r="1" spans="1:28">
      <c r="A1" t="s">
        <v>0</v>
      </c>
    </row>
    <row r="2" spans="1:28">
      <c r="A2" s="1" t="s">
        <v>476</v>
      </c>
    </row>
    <row r="3" spans="1:28">
      <c r="A3" s="2" t="s">
        <v>538</v>
      </c>
    </row>
    <row r="4" spans="1:28" s="3" customFormat="1">
      <c r="A4" s="3" t="s">
        <v>3</v>
      </c>
      <c r="B4" s="4">
        <v>0</v>
      </c>
      <c r="C4" s="4">
        <v>3.472222222222222E-3</v>
      </c>
      <c r="D4" s="4">
        <v>1.4583333333333332E-2</v>
      </c>
      <c r="E4" s="4">
        <v>3.0555555555555555E-2</v>
      </c>
      <c r="F4" s="4">
        <v>4.7916666666666663E-2</v>
      </c>
      <c r="G4" s="4">
        <v>6.3194444444444442E-2</v>
      </c>
      <c r="H4" s="4">
        <v>7.013888888888889E-2</v>
      </c>
      <c r="I4" s="4">
        <v>7.4999999999999997E-2</v>
      </c>
      <c r="J4" s="4"/>
      <c r="K4" s="4"/>
      <c r="L4" s="4"/>
      <c r="M4" s="4"/>
      <c r="N4" s="4"/>
      <c r="O4" s="4"/>
      <c r="P4" s="4"/>
      <c r="Q4" s="4"/>
      <c r="R4" s="4"/>
      <c r="S4" s="4"/>
      <c r="T4" s="6"/>
      <c r="U4" s="6"/>
      <c r="V4" s="6"/>
      <c r="W4" s="6"/>
      <c r="X4" s="6"/>
      <c r="Y4" s="6"/>
      <c r="Z4" s="6"/>
      <c r="AA4" s="6"/>
      <c r="AB4" s="6"/>
    </row>
    <row r="5" spans="1:28">
      <c r="B5" t="s">
        <v>4</v>
      </c>
      <c r="C5" t="s">
        <v>183</v>
      </c>
      <c r="D5" t="s">
        <v>375</v>
      </c>
      <c r="E5" t="s">
        <v>539</v>
      </c>
      <c r="F5" t="s">
        <v>489</v>
      </c>
      <c r="G5" t="s">
        <v>540</v>
      </c>
      <c r="H5" t="s">
        <v>68</v>
      </c>
      <c r="I5" t="s">
        <v>98</v>
      </c>
      <c r="T5" s="7"/>
      <c r="U5" s="7"/>
      <c r="V5" s="7"/>
      <c r="W5" s="7"/>
      <c r="X5" s="7"/>
      <c r="Y5" s="7"/>
      <c r="AA5" s="7"/>
      <c r="AB5" s="7"/>
    </row>
    <row r="6" spans="1:28" ht="15.3">
      <c r="A6" s="8" t="s">
        <v>23</v>
      </c>
      <c r="B6" s="9"/>
      <c r="C6" s="9">
        <v>2</v>
      </c>
      <c r="D6" s="9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10"/>
      <c r="S6" s="8" t="s">
        <v>23</v>
      </c>
      <c r="T6" s="10"/>
      <c r="U6" s="10"/>
      <c r="V6" s="10"/>
      <c r="W6" s="10"/>
      <c r="X6" s="10"/>
      <c r="Y6" s="10"/>
      <c r="Z6" s="10"/>
      <c r="AA6" s="10"/>
      <c r="AB6" s="10"/>
    </row>
    <row r="7" spans="1:28" ht="15.3">
      <c r="A7" s="11" t="s">
        <v>24</v>
      </c>
      <c r="B7" s="12"/>
      <c r="C7" s="12"/>
      <c r="D7" s="12">
        <v>2</v>
      </c>
      <c r="E7" s="12">
        <v>2</v>
      </c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3"/>
      <c r="S7" s="11" t="s">
        <v>24</v>
      </c>
      <c r="T7" s="13"/>
      <c r="U7" s="13"/>
      <c r="V7" s="13"/>
      <c r="W7" s="13"/>
      <c r="X7" s="13"/>
      <c r="Y7" s="13"/>
      <c r="Z7" s="13"/>
      <c r="AA7" s="13"/>
      <c r="AB7" s="13"/>
    </row>
    <row r="8" spans="1:28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10"/>
      <c r="S8" s="8" t="s">
        <v>25</v>
      </c>
      <c r="T8" s="10"/>
      <c r="U8" s="10"/>
      <c r="V8" s="10"/>
      <c r="W8" s="10"/>
      <c r="X8" s="10"/>
      <c r="Y8" s="10"/>
      <c r="Z8" s="10"/>
      <c r="AA8" s="10"/>
      <c r="AB8" s="10"/>
    </row>
    <row r="9" spans="1:28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3"/>
      <c r="S9" s="11" t="s">
        <v>26</v>
      </c>
      <c r="T9" s="13"/>
      <c r="U9" s="13"/>
      <c r="V9" s="13"/>
      <c r="W9" s="13"/>
      <c r="X9" s="13"/>
      <c r="Y9" s="13"/>
      <c r="Z9" s="13"/>
      <c r="AA9" s="13"/>
      <c r="AB9" s="13"/>
    </row>
    <row r="10" spans="1:28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10"/>
      <c r="S10" s="8" t="s">
        <v>99</v>
      </c>
      <c r="T10" s="10"/>
      <c r="U10" s="10"/>
      <c r="V10" s="10"/>
      <c r="W10" s="10"/>
      <c r="X10" s="10"/>
      <c r="Y10" s="10"/>
      <c r="Z10" s="10"/>
      <c r="AA10" s="10"/>
      <c r="AB10" s="10"/>
    </row>
    <row r="11" spans="1:28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3"/>
      <c r="S11" s="11" t="s">
        <v>100</v>
      </c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S12" s="15"/>
    </row>
    <row r="13" spans="1:28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9"/>
      <c r="S13" s="16" t="s">
        <v>101</v>
      </c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5.3">
      <c r="A14" s="16" t="s">
        <v>30</v>
      </c>
      <c r="B14" s="12"/>
      <c r="C14" s="12"/>
      <c r="D14" s="12">
        <v>1</v>
      </c>
      <c r="E14" s="12">
        <v>2</v>
      </c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1"/>
      <c r="S14" s="28" t="s">
        <v>102</v>
      </c>
      <c r="T14" s="13"/>
      <c r="U14" s="13"/>
      <c r="V14" s="13"/>
      <c r="W14" s="13"/>
      <c r="X14" s="13"/>
      <c r="Y14" s="13"/>
      <c r="Z14" s="13"/>
      <c r="AA14" s="13"/>
      <c r="AB14" s="13"/>
    </row>
    <row r="15" spans="1:28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3"/>
      <c r="S15" s="27" t="s">
        <v>102</v>
      </c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5.3">
      <c r="A16" s="15"/>
      <c r="B16" s="17"/>
      <c r="C16" s="17"/>
      <c r="D16" s="17"/>
      <c r="E16" s="17"/>
      <c r="F16" s="17"/>
      <c r="G16" s="17"/>
      <c r="H16" s="17"/>
      <c r="I16" s="17"/>
      <c r="S16" s="15"/>
    </row>
    <row r="17" spans="1:28" s="14" customFormat="1" ht="15.3">
      <c r="A17" s="8" t="s">
        <v>32</v>
      </c>
      <c r="B17" s="9">
        <v>2</v>
      </c>
      <c r="C17" s="9">
        <v>2</v>
      </c>
      <c r="D17" s="9">
        <v>2</v>
      </c>
      <c r="E17" s="9"/>
      <c r="F17" s="9"/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10"/>
      <c r="S17" s="8" t="s">
        <v>103</v>
      </c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1"/>
      <c r="S18" s="28" t="s">
        <v>102</v>
      </c>
      <c r="T18" s="13"/>
      <c r="U18" s="13"/>
      <c r="V18" s="13"/>
      <c r="W18" s="13"/>
      <c r="X18" s="13"/>
      <c r="Y18" s="13"/>
      <c r="Z18" s="13"/>
      <c r="AA18" s="13"/>
      <c r="AB18" s="13"/>
    </row>
    <row r="19" spans="1:28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24"/>
      <c r="S19" s="95" t="s">
        <v>102</v>
      </c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3">
      <c r="A20" s="11" t="s">
        <v>35</v>
      </c>
      <c r="B20" s="12"/>
      <c r="C20" s="12"/>
      <c r="D20" s="12"/>
      <c r="E20" s="12"/>
      <c r="F20" s="12">
        <v>1</v>
      </c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1"/>
      <c r="S20" s="28" t="s">
        <v>102</v>
      </c>
      <c r="T20" s="13"/>
      <c r="U20" s="13"/>
      <c r="V20" s="13"/>
      <c r="W20" s="13"/>
      <c r="X20" s="13"/>
      <c r="Y20" s="13"/>
      <c r="Z20" s="13"/>
      <c r="AA20" s="13"/>
      <c r="AB20" s="13"/>
    </row>
    <row r="21" spans="1:28" s="14" customFormat="1" ht="15.3">
      <c r="A21" s="8" t="s">
        <v>36</v>
      </c>
      <c r="B21" s="9"/>
      <c r="C21" s="9">
        <v>2</v>
      </c>
      <c r="D21" s="9">
        <v>2</v>
      </c>
      <c r="E21" s="9"/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24"/>
      <c r="S21" s="95" t="s">
        <v>102</v>
      </c>
      <c r="T21" s="10"/>
      <c r="U21" s="10"/>
      <c r="V21" s="10"/>
      <c r="W21" s="10"/>
      <c r="X21" s="10"/>
      <c r="Y21" s="10"/>
      <c r="Z21" s="10"/>
      <c r="AA21" s="10"/>
      <c r="AB21" s="10"/>
    </row>
    <row r="22" spans="1:28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21"/>
      <c r="K22" s="21"/>
      <c r="L22" s="21"/>
      <c r="M22" s="21"/>
      <c r="N22" s="21"/>
      <c r="O22" s="21"/>
      <c r="P22" s="21"/>
      <c r="Q22" s="21"/>
      <c r="R22" s="21"/>
      <c r="S22" s="28" t="s">
        <v>102</v>
      </c>
      <c r="T22" s="13"/>
      <c r="U22" s="13"/>
      <c r="V22" s="13"/>
      <c r="W22" s="13"/>
      <c r="X22" s="13"/>
      <c r="Y22" s="13"/>
      <c r="Z22" s="13"/>
      <c r="AA22" s="13"/>
      <c r="AB22" s="13"/>
    </row>
    <row r="23" spans="1:28" ht="15.3">
      <c r="A23" s="15"/>
      <c r="S23" s="15"/>
    </row>
    <row r="24" spans="1:28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6" t="s">
        <v>104</v>
      </c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1" t="s">
        <v>105</v>
      </c>
      <c r="T25" s="13"/>
      <c r="U25" s="13"/>
      <c r="V25" s="13"/>
      <c r="W25" s="13"/>
      <c r="X25" s="13"/>
      <c r="Y25" s="13"/>
      <c r="Z25" s="13"/>
      <c r="AA25" s="13"/>
      <c r="AB25" s="13"/>
    </row>
    <row r="26" spans="1:28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6" t="s">
        <v>106</v>
      </c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1" t="s">
        <v>107</v>
      </c>
      <c r="T27" s="13"/>
      <c r="U27" s="13"/>
      <c r="V27" s="13"/>
      <c r="W27" s="13"/>
      <c r="X27" s="13"/>
      <c r="Y27" s="13"/>
      <c r="Z27" s="13"/>
      <c r="AA27" s="13"/>
      <c r="AB27" s="13"/>
    </row>
    <row r="28" spans="1:28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7" t="s">
        <v>102</v>
      </c>
      <c r="T28" s="19"/>
      <c r="U28" s="19"/>
      <c r="V28" s="19"/>
      <c r="W28" s="19"/>
      <c r="X28" s="19"/>
      <c r="Y28" s="19"/>
      <c r="Z28" s="19"/>
      <c r="AA28" s="19"/>
      <c r="AB28" s="19"/>
    </row>
    <row r="29" spans="1:28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8" t="s">
        <v>102</v>
      </c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3">
      <c r="A30" s="15"/>
      <c r="S30" s="15"/>
    </row>
    <row r="31" spans="1:28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8" t="s">
        <v>108</v>
      </c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8" t="s">
        <v>102</v>
      </c>
      <c r="T32" s="13"/>
      <c r="U32" s="13"/>
      <c r="V32" s="13"/>
      <c r="W32" s="13"/>
      <c r="X32" s="13"/>
      <c r="Y32" s="13"/>
      <c r="Z32" s="13"/>
      <c r="AA32" s="13"/>
      <c r="AB32" s="13"/>
    </row>
    <row r="33" spans="1:28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8" t="s">
        <v>109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1" t="s">
        <v>110</v>
      </c>
      <c r="T34" s="13"/>
      <c r="U34" s="13"/>
      <c r="V34" s="13"/>
      <c r="W34" s="13"/>
      <c r="X34" s="13"/>
      <c r="Y34" s="13"/>
      <c r="Z34" s="13"/>
      <c r="AA34" s="13"/>
      <c r="AB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31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8">
      <c r="A1" s="29" t="s">
        <v>37</v>
      </c>
    </row>
    <row r="2" spans="1:28">
      <c r="A2" s="31" t="s">
        <v>476</v>
      </c>
    </row>
    <row r="3" spans="1:28">
      <c r="A3" s="32" t="s">
        <v>538</v>
      </c>
    </row>
    <row r="4" spans="1:28" s="33" customFormat="1">
      <c r="A4" s="33" t="s">
        <v>3</v>
      </c>
      <c r="B4" s="34">
        <v>0</v>
      </c>
      <c r="C4" s="34">
        <v>3.4722222222222225E-3</v>
      </c>
      <c r="D4" s="34">
        <v>1.4583333333333334E-2</v>
      </c>
      <c r="E4" s="34">
        <v>3.0555555555555555E-2</v>
      </c>
      <c r="F4" s="34">
        <v>4.7916666666666663E-2</v>
      </c>
      <c r="G4" s="34">
        <v>6.3194444444444442E-2</v>
      </c>
      <c r="H4" s="34">
        <v>7.013888888888889E-2</v>
      </c>
      <c r="I4" s="34">
        <v>7.4999999999999997E-2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6"/>
      <c r="U4" s="36"/>
      <c r="V4" s="36"/>
      <c r="W4" s="36"/>
      <c r="X4" s="36"/>
      <c r="Y4" s="36"/>
      <c r="Z4" s="36"/>
      <c r="AA4" s="36"/>
      <c r="AB4" s="36"/>
    </row>
    <row r="5" spans="1:28">
      <c r="B5" s="29" t="s">
        <v>4</v>
      </c>
      <c r="C5" s="29" t="s">
        <v>183</v>
      </c>
      <c r="D5" s="29" t="s">
        <v>375</v>
      </c>
      <c r="E5" s="29" t="s">
        <v>539</v>
      </c>
      <c r="F5" s="29" t="s">
        <v>489</v>
      </c>
      <c r="G5" s="29" t="s">
        <v>540</v>
      </c>
      <c r="H5" s="29" t="s">
        <v>68</v>
      </c>
      <c r="I5" s="29" t="s">
        <v>98</v>
      </c>
      <c r="T5" s="37"/>
      <c r="U5" s="37"/>
      <c r="V5" s="37"/>
      <c r="W5" s="37"/>
      <c r="X5" s="37"/>
      <c r="Y5" s="37"/>
      <c r="AA5" s="37"/>
      <c r="AB5" s="37"/>
    </row>
    <row r="6" spans="1:28" ht="15.3">
      <c r="A6" s="38" t="s">
        <v>23</v>
      </c>
      <c r="B6" s="88"/>
      <c r="C6" s="88">
        <v>1</v>
      </c>
      <c r="D6" s="88"/>
      <c r="E6" s="88"/>
      <c r="F6" s="88">
        <v>1</v>
      </c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9"/>
      <c r="S6" s="38" t="s">
        <v>23</v>
      </c>
      <c r="T6" s="39"/>
      <c r="U6" s="39"/>
      <c r="V6" s="39"/>
      <c r="W6" s="39"/>
      <c r="X6" s="39"/>
      <c r="Y6" s="39"/>
      <c r="Z6" s="39"/>
      <c r="AA6" s="39"/>
      <c r="AB6" s="39"/>
    </row>
    <row r="7" spans="1:28" ht="15.3">
      <c r="A7" s="40" t="s">
        <v>24</v>
      </c>
      <c r="B7" s="52"/>
      <c r="C7" s="52"/>
      <c r="D7" s="52">
        <v>1</v>
      </c>
      <c r="E7" s="52">
        <v>1</v>
      </c>
      <c r="F7" s="52"/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1"/>
      <c r="S7" s="40" t="s">
        <v>24</v>
      </c>
      <c r="T7" s="41"/>
      <c r="U7" s="41"/>
      <c r="V7" s="41"/>
      <c r="W7" s="41"/>
      <c r="X7" s="41"/>
      <c r="Y7" s="41"/>
      <c r="Z7" s="41"/>
      <c r="AA7" s="41"/>
      <c r="AB7" s="41"/>
    </row>
    <row r="8" spans="1:28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9"/>
      <c r="S8" s="38" t="s">
        <v>25</v>
      </c>
      <c r="T8" s="39"/>
      <c r="U8" s="39"/>
      <c r="V8" s="39"/>
      <c r="W8" s="39"/>
      <c r="X8" s="39"/>
      <c r="Y8" s="39"/>
      <c r="Z8" s="39"/>
      <c r="AA8" s="39"/>
      <c r="AB8" s="39"/>
    </row>
    <row r="9" spans="1:28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1"/>
      <c r="S9" s="40" t="s">
        <v>26</v>
      </c>
      <c r="T9" s="41"/>
      <c r="U9" s="41"/>
      <c r="V9" s="41"/>
      <c r="W9" s="41"/>
      <c r="X9" s="41"/>
      <c r="Y9" s="41"/>
      <c r="Z9" s="41"/>
      <c r="AA9" s="41"/>
      <c r="AB9" s="41"/>
    </row>
    <row r="10" spans="1:28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9"/>
      <c r="S10" s="38" t="s">
        <v>99</v>
      </c>
      <c r="T10" s="39"/>
      <c r="U10" s="39"/>
      <c r="V10" s="39"/>
      <c r="W10" s="39"/>
      <c r="X10" s="39"/>
      <c r="Y10" s="39"/>
      <c r="Z10" s="39"/>
      <c r="AA10" s="39"/>
      <c r="AB10" s="39"/>
    </row>
    <row r="11" spans="1:28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1"/>
      <c r="S11" s="40" t="s">
        <v>100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S12" s="43"/>
    </row>
    <row r="13" spans="1:28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5"/>
      <c r="S13" s="44" t="s">
        <v>101</v>
      </c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47"/>
      <c r="S14" s="57" t="s">
        <v>102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28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49"/>
      <c r="S15" s="56" t="s">
        <v>102</v>
      </c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3">
      <c r="A16" s="43"/>
      <c r="B16" s="53"/>
      <c r="C16" s="53"/>
      <c r="D16" s="53"/>
      <c r="E16" s="53"/>
      <c r="F16" s="53"/>
      <c r="G16" s="53"/>
      <c r="H16" s="53"/>
      <c r="I16" s="53"/>
      <c r="S16" s="43"/>
    </row>
    <row r="17" spans="1:28" s="42" customFormat="1" ht="15.3">
      <c r="A17" s="38" t="s">
        <v>32</v>
      </c>
      <c r="B17" s="88">
        <v>2</v>
      </c>
      <c r="C17" s="88">
        <v>2</v>
      </c>
      <c r="D17" s="88"/>
      <c r="E17" s="88">
        <v>1</v>
      </c>
      <c r="F17" s="88">
        <v>1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9"/>
      <c r="S17" s="38" t="s">
        <v>103</v>
      </c>
      <c r="T17" s="39"/>
      <c r="U17" s="39"/>
      <c r="V17" s="39"/>
      <c r="W17" s="39"/>
      <c r="X17" s="39"/>
      <c r="Y17" s="39"/>
      <c r="Z17" s="39"/>
      <c r="AA17" s="39"/>
      <c r="AB17" s="39"/>
    </row>
    <row r="18" spans="1:28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47"/>
      <c r="S18" s="57" t="s">
        <v>102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s="42" customFormat="1" ht="15.3">
      <c r="A19" s="38" t="s">
        <v>34</v>
      </c>
      <c r="B19" s="88"/>
      <c r="C19" s="88">
        <v>1</v>
      </c>
      <c r="D19" s="88"/>
      <c r="E19" s="88"/>
      <c r="F19" s="88">
        <v>1</v>
      </c>
      <c r="G19" s="88"/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50"/>
      <c r="S19" s="97" t="s">
        <v>102</v>
      </c>
      <c r="T19" s="39"/>
      <c r="U19" s="39"/>
      <c r="V19" s="39"/>
      <c r="W19" s="39"/>
      <c r="X19" s="39"/>
      <c r="Y19" s="39"/>
      <c r="Z19" s="39"/>
      <c r="AA19" s="39"/>
      <c r="AB19" s="39"/>
    </row>
    <row r="20" spans="1:28" ht="15.3">
      <c r="A20" s="40" t="s">
        <v>35</v>
      </c>
      <c r="B20" s="52"/>
      <c r="C20" s="52"/>
      <c r="D20" s="52">
        <v>1</v>
      </c>
      <c r="E20" s="52">
        <v>1</v>
      </c>
      <c r="F20" s="52">
        <v>1</v>
      </c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47"/>
      <c r="S20" s="57" t="s">
        <v>102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50"/>
      <c r="S21" s="97" t="s">
        <v>102</v>
      </c>
      <c r="T21" s="39"/>
      <c r="U21" s="39"/>
      <c r="V21" s="39"/>
      <c r="W21" s="39"/>
      <c r="X21" s="39"/>
      <c r="Y21" s="39"/>
      <c r="Z21" s="39"/>
      <c r="AA21" s="39"/>
      <c r="AB21" s="39"/>
    </row>
    <row r="22" spans="1:28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47"/>
      <c r="K22" s="47"/>
      <c r="L22" s="47"/>
      <c r="M22" s="47"/>
      <c r="N22" s="47"/>
      <c r="O22" s="47"/>
      <c r="P22" s="47"/>
      <c r="Q22" s="47"/>
      <c r="R22" s="47"/>
      <c r="S22" s="57" t="s">
        <v>102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3">
      <c r="A23" s="43"/>
      <c r="S23" s="43"/>
    </row>
    <row r="24" spans="1:28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4" t="s">
        <v>104</v>
      </c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0" t="s">
        <v>105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4" t="s">
        <v>106</v>
      </c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 t="s">
        <v>107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56" t="s">
        <v>102</v>
      </c>
      <c r="T28" s="45"/>
      <c r="U28" s="45"/>
      <c r="V28" s="45"/>
      <c r="W28" s="45"/>
      <c r="X28" s="45"/>
      <c r="Y28" s="45"/>
      <c r="Z28" s="45"/>
      <c r="AA28" s="45"/>
      <c r="AB28" s="45"/>
    </row>
    <row r="29" spans="1:28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57" t="s">
        <v>102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3">
      <c r="A30" s="43"/>
      <c r="S30" s="43"/>
    </row>
    <row r="31" spans="1:28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8" t="s">
        <v>108</v>
      </c>
      <c r="T31" s="39"/>
      <c r="U31" s="39"/>
      <c r="V31" s="39"/>
      <c r="W31" s="39"/>
      <c r="X31" s="39"/>
      <c r="Y31" s="39"/>
      <c r="Z31" s="39"/>
      <c r="AA31" s="39"/>
      <c r="AB31" s="39"/>
    </row>
    <row r="32" spans="1:28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57" t="s">
        <v>102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8" t="s">
        <v>109</v>
      </c>
      <c r="T33" s="39"/>
      <c r="U33" s="39"/>
      <c r="V33" s="39"/>
      <c r="W33" s="39"/>
      <c r="X33" s="39"/>
      <c r="Y33" s="39"/>
      <c r="Z33" s="39"/>
      <c r="AA33" s="39"/>
      <c r="AB33" s="39"/>
    </row>
    <row r="34" spans="1:28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0" t="s">
        <v>110</v>
      </c>
      <c r="T34" s="41"/>
      <c r="U34" s="41"/>
      <c r="V34" s="41"/>
      <c r="W34" s="41"/>
      <c r="X34" s="41"/>
      <c r="Y34" s="41"/>
      <c r="Z34" s="41"/>
      <c r="AA34" s="41"/>
      <c r="AB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>
  <dimension ref="A1:AA1000"/>
  <sheetViews>
    <sheetView workbookViewId="0"/>
  </sheetViews>
  <sheetFormatPr defaultColWidth="15.1015625" defaultRowHeight="15" customHeight="1"/>
  <cols>
    <col min="1" max="1" width="52.47265625" style="59" customWidth="1"/>
    <col min="2" max="27" width="7.734375" style="59" customWidth="1"/>
    <col min="28" max="16384" width="15.1015625" style="59"/>
  </cols>
  <sheetData>
    <row r="1" spans="1:27" ht="14.4">
      <c r="A1" s="58" t="s">
        <v>0</v>
      </c>
    </row>
    <row r="2" spans="1:27" ht="14.4">
      <c r="A2" s="60" t="s">
        <v>476</v>
      </c>
    </row>
    <row r="3" spans="1:27" ht="14.4">
      <c r="A3" s="61" t="str">
        <f>HYPERLINK("https://archive.org/details/SpaceCoastRadioNews09092013","https://archive.org/details/SpaceCoastRadioNews09092013")</f>
        <v>https://archive.org/details/SpaceCoastRadioNews09092013</v>
      </c>
    </row>
    <row r="4" spans="1:27" ht="14.4">
      <c r="A4" s="62" t="s">
        <v>3</v>
      </c>
      <c r="B4" s="63">
        <v>0</v>
      </c>
      <c r="C4" s="63">
        <v>3.472222222222222E-3</v>
      </c>
      <c r="D4" s="63">
        <v>1.4583333333333332E-2</v>
      </c>
      <c r="E4" s="63">
        <v>3.0555555555555555E-2</v>
      </c>
      <c r="F4" s="63">
        <v>4.7916666666666663E-2</v>
      </c>
      <c r="G4" s="63">
        <v>6.3194444444444442E-2</v>
      </c>
      <c r="H4" s="63">
        <v>7.013888888888889E-2</v>
      </c>
      <c r="I4" s="63">
        <v>7.4999999999999997E-2</v>
      </c>
      <c r="J4" s="63"/>
      <c r="K4" s="63"/>
      <c r="L4" s="63"/>
      <c r="M4" s="63"/>
      <c r="N4" s="63"/>
      <c r="O4" s="63"/>
      <c r="P4" s="63"/>
      <c r="Q4" s="63"/>
      <c r="R4" s="63"/>
      <c r="S4" s="63"/>
      <c r="T4" s="64"/>
      <c r="U4" s="64"/>
      <c r="V4" s="64"/>
      <c r="W4" s="64"/>
      <c r="X4" s="64"/>
      <c r="Y4" s="64"/>
      <c r="Z4" s="64"/>
      <c r="AA4" s="64"/>
    </row>
    <row r="5" spans="1:27" ht="14.4">
      <c r="A5" s="58"/>
      <c r="B5" s="58" t="s">
        <v>4</v>
      </c>
      <c r="C5" s="58" t="s">
        <v>183</v>
      </c>
      <c r="D5" s="58" t="s">
        <v>375</v>
      </c>
      <c r="E5" s="58" t="s">
        <v>539</v>
      </c>
      <c r="F5" s="58" t="s">
        <v>489</v>
      </c>
      <c r="G5" s="58" t="s">
        <v>540</v>
      </c>
      <c r="H5" s="58" t="s">
        <v>68</v>
      </c>
      <c r="I5" s="58" t="s">
        <v>98</v>
      </c>
      <c r="T5" s="65"/>
      <c r="U5" s="65"/>
      <c r="V5" s="65"/>
      <c r="W5" s="65"/>
      <c r="X5" s="65"/>
      <c r="Y5" s="65"/>
      <c r="AA5" s="65"/>
    </row>
    <row r="6" spans="1:27" ht="15.75" customHeight="1">
      <c r="A6" s="66" t="s">
        <v>23</v>
      </c>
      <c r="B6" s="67"/>
      <c r="C6" s="67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6" t="s">
        <v>23</v>
      </c>
      <c r="T6" s="67"/>
      <c r="U6" s="67"/>
      <c r="V6" s="67"/>
      <c r="W6" s="67"/>
      <c r="X6" s="67"/>
      <c r="Y6" s="67"/>
      <c r="Z6" s="67"/>
      <c r="AA6" s="67"/>
    </row>
    <row r="7" spans="1:27" ht="15.75" customHeight="1">
      <c r="A7" s="69" t="s">
        <v>24</v>
      </c>
      <c r="B7" s="70"/>
      <c r="C7" s="70"/>
      <c r="D7" s="70">
        <v>2</v>
      </c>
      <c r="E7" s="70">
        <v>2</v>
      </c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70"/>
      <c r="S7" s="69" t="s">
        <v>24</v>
      </c>
      <c r="T7" s="70"/>
      <c r="U7" s="70"/>
      <c r="V7" s="70"/>
      <c r="W7" s="70"/>
      <c r="X7" s="70"/>
      <c r="Y7" s="70"/>
      <c r="Z7" s="70"/>
      <c r="AA7" s="70"/>
    </row>
    <row r="8" spans="1:27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6" t="s">
        <v>25</v>
      </c>
      <c r="T8" s="67"/>
      <c r="U8" s="67"/>
      <c r="V8" s="67"/>
      <c r="W8" s="67"/>
      <c r="X8" s="67"/>
      <c r="Y8" s="67"/>
      <c r="Z8" s="67"/>
      <c r="AA8" s="67"/>
    </row>
    <row r="9" spans="1:27" ht="15.75" customHeight="1">
      <c r="A9" s="69" t="s">
        <v>26</v>
      </c>
      <c r="B9" s="70"/>
      <c r="C9" s="70"/>
      <c r="D9" s="70"/>
      <c r="E9" s="71">
        <v>2</v>
      </c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69" t="s">
        <v>26</v>
      </c>
      <c r="T9" s="70"/>
      <c r="U9" s="70"/>
      <c r="V9" s="70"/>
      <c r="W9" s="70"/>
      <c r="X9" s="70"/>
      <c r="Y9" s="70"/>
      <c r="Z9" s="70"/>
      <c r="AA9" s="70"/>
    </row>
    <row r="10" spans="1:27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6" t="s">
        <v>99</v>
      </c>
      <c r="T10" s="67"/>
      <c r="U10" s="67"/>
      <c r="V10" s="67"/>
      <c r="W10" s="67"/>
      <c r="X10" s="67"/>
      <c r="Y10" s="67"/>
      <c r="Z10" s="67"/>
      <c r="AA10" s="67"/>
    </row>
    <row r="11" spans="1:27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69" t="s">
        <v>100</v>
      </c>
      <c r="T11" s="70"/>
      <c r="U11" s="70"/>
      <c r="V11" s="70"/>
      <c r="W11" s="70"/>
      <c r="X11" s="70"/>
      <c r="Y11" s="70"/>
      <c r="Z11" s="70"/>
      <c r="AA11" s="70"/>
    </row>
    <row r="12" spans="1:27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S12" s="73"/>
    </row>
    <row r="13" spans="1:27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4" t="s">
        <v>101</v>
      </c>
      <c r="T13" s="75"/>
      <c r="U13" s="75"/>
      <c r="V13" s="75"/>
      <c r="W13" s="75"/>
      <c r="X13" s="75"/>
      <c r="Y13" s="75"/>
      <c r="Z13" s="75"/>
      <c r="AA13" s="75"/>
    </row>
    <row r="14" spans="1:27" ht="15.75" customHeight="1">
      <c r="A14" s="74" t="s">
        <v>30</v>
      </c>
      <c r="B14" s="70"/>
      <c r="C14" s="70"/>
      <c r="D14" s="70"/>
      <c r="E14" s="70">
        <v>2</v>
      </c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78"/>
      <c r="S14" s="85" t="s">
        <v>102</v>
      </c>
      <c r="T14" s="70"/>
      <c r="U14" s="70"/>
      <c r="V14" s="70"/>
      <c r="W14" s="70"/>
      <c r="X14" s="70"/>
      <c r="Y14" s="70"/>
      <c r="Z14" s="70"/>
      <c r="AA14" s="70"/>
    </row>
    <row r="15" spans="1:27" ht="15.75" customHeight="1">
      <c r="A15" s="79" t="s">
        <v>31</v>
      </c>
      <c r="B15" s="75"/>
      <c r="C15" s="75"/>
      <c r="D15" s="75"/>
      <c r="E15" s="75"/>
      <c r="F15" s="75"/>
      <c r="G15" s="75">
        <v>2</v>
      </c>
      <c r="H15" s="75">
        <v>2</v>
      </c>
      <c r="I15" s="76">
        <v>2</v>
      </c>
      <c r="J15" s="80"/>
      <c r="K15" s="80"/>
      <c r="L15" s="80"/>
      <c r="M15" s="80"/>
      <c r="N15" s="80"/>
      <c r="O15" s="80"/>
      <c r="P15" s="80"/>
      <c r="Q15" s="80"/>
      <c r="R15" s="80"/>
      <c r="S15" s="84" t="s">
        <v>102</v>
      </c>
      <c r="T15" s="75"/>
      <c r="U15" s="75"/>
      <c r="V15" s="75"/>
      <c r="W15" s="75"/>
      <c r="X15" s="75"/>
      <c r="Y15" s="75"/>
      <c r="Z15" s="75"/>
      <c r="AA15" s="75"/>
    </row>
    <row r="16" spans="1:27" ht="15.75" customHeight="1">
      <c r="A16" s="73"/>
      <c r="B16" s="58"/>
      <c r="C16" s="58"/>
      <c r="D16" s="58"/>
      <c r="E16" s="58"/>
      <c r="F16" s="58"/>
      <c r="G16" s="58"/>
      <c r="H16" s="58"/>
      <c r="I16" s="58"/>
      <c r="S16" s="73"/>
    </row>
    <row r="17" spans="1:27" ht="15.75" customHeight="1">
      <c r="A17" s="66" t="s">
        <v>32</v>
      </c>
      <c r="B17" s="67">
        <v>2</v>
      </c>
      <c r="C17" s="67">
        <v>2</v>
      </c>
      <c r="D17" s="67">
        <v>2</v>
      </c>
      <c r="E17" s="68">
        <v>2</v>
      </c>
      <c r="F17" s="67"/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6" t="s">
        <v>103</v>
      </c>
      <c r="T17" s="67"/>
      <c r="U17" s="67"/>
      <c r="V17" s="67"/>
      <c r="W17" s="67"/>
      <c r="X17" s="67"/>
      <c r="Y17" s="67"/>
      <c r="Z17" s="67"/>
      <c r="AA17" s="67"/>
    </row>
    <row r="18" spans="1:27" ht="15.75" customHeight="1">
      <c r="A18" s="69" t="s">
        <v>33</v>
      </c>
      <c r="B18" s="70"/>
      <c r="C18" s="70"/>
      <c r="D18" s="71">
        <v>1</v>
      </c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78"/>
      <c r="S18" s="85" t="s">
        <v>102</v>
      </c>
      <c r="T18" s="70"/>
      <c r="U18" s="70"/>
      <c r="V18" s="70"/>
      <c r="W18" s="70"/>
      <c r="X18" s="70"/>
      <c r="Y18" s="70"/>
      <c r="Z18" s="70"/>
      <c r="AA18" s="70"/>
    </row>
    <row r="19" spans="1:27" ht="15.75" customHeight="1">
      <c r="A19" s="66" t="s">
        <v>34</v>
      </c>
      <c r="B19" s="67"/>
      <c r="C19" s="67">
        <v>2</v>
      </c>
      <c r="D19" s="67"/>
      <c r="E19" s="67">
        <v>2</v>
      </c>
      <c r="F19" s="67">
        <v>2</v>
      </c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81"/>
      <c r="S19" s="98" t="s">
        <v>102</v>
      </c>
      <c r="T19" s="67"/>
      <c r="U19" s="67"/>
      <c r="V19" s="67"/>
      <c r="W19" s="67"/>
      <c r="X19" s="67"/>
      <c r="Y19" s="67"/>
      <c r="Z19" s="67"/>
      <c r="AA19" s="67"/>
    </row>
    <row r="20" spans="1:27" ht="15.75" customHeight="1">
      <c r="A20" s="69" t="s">
        <v>35</v>
      </c>
      <c r="B20" s="70"/>
      <c r="C20" s="70"/>
      <c r="D20" s="71">
        <v>2</v>
      </c>
      <c r="E20" s="70"/>
      <c r="F20" s="71">
        <v>2</v>
      </c>
      <c r="G20" s="71">
        <v>2</v>
      </c>
      <c r="H20" s="71">
        <v>2</v>
      </c>
      <c r="I20" s="70"/>
      <c r="J20" s="78"/>
      <c r="K20" s="78"/>
      <c r="L20" s="78"/>
      <c r="M20" s="78"/>
      <c r="N20" s="78"/>
      <c r="O20" s="78"/>
      <c r="P20" s="78"/>
      <c r="Q20" s="78"/>
      <c r="R20" s="78"/>
      <c r="S20" s="85" t="s">
        <v>102</v>
      </c>
      <c r="T20" s="70"/>
      <c r="U20" s="70"/>
      <c r="V20" s="70"/>
      <c r="W20" s="70"/>
      <c r="X20" s="70"/>
      <c r="Y20" s="70"/>
      <c r="Z20" s="70"/>
      <c r="AA20" s="70"/>
    </row>
    <row r="21" spans="1:27" ht="15.75" customHeight="1">
      <c r="A21" s="66" t="s">
        <v>36</v>
      </c>
      <c r="B21" s="67"/>
      <c r="C21" s="67"/>
      <c r="D21" s="67">
        <v>2</v>
      </c>
      <c r="E21" s="68">
        <v>2</v>
      </c>
      <c r="F21" s="67">
        <v>2</v>
      </c>
      <c r="G21" s="67">
        <v>2</v>
      </c>
      <c r="H21" s="67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81"/>
      <c r="S21" s="98" t="s">
        <v>102</v>
      </c>
      <c r="T21" s="67"/>
      <c r="U21" s="67"/>
      <c r="V21" s="67"/>
      <c r="W21" s="67"/>
      <c r="X21" s="67"/>
      <c r="Y21" s="67"/>
      <c r="Z21" s="67"/>
      <c r="AA21" s="67"/>
    </row>
    <row r="22" spans="1:27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78"/>
      <c r="S22" s="85" t="s">
        <v>102</v>
      </c>
      <c r="T22" s="70"/>
      <c r="U22" s="70"/>
      <c r="V22" s="70"/>
      <c r="W22" s="70"/>
      <c r="X22" s="70"/>
      <c r="Y22" s="70"/>
      <c r="Z22" s="70"/>
      <c r="AA22" s="70"/>
    </row>
    <row r="23" spans="1:27" ht="15.75" customHeight="1">
      <c r="A23" s="73"/>
      <c r="S23" s="73"/>
    </row>
    <row r="24" spans="1:27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4" t="s">
        <v>104</v>
      </c>
      <c r="T24" s="75"/>
      <c r="U24" s="75"/>
      <c r="V24" s="75"/>
      <c r="W24" s="75"/>
      <c r="X24" s="75"/>
      <c r="Y24" s="75"/>
      <c r="Z24" s="75"/>
      <c r="AA24" s="75"/>
    </row>
    <row r="25" spans="1:27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69" t="s">
        <v>105</v>
      </c>
      <c r="T25" s="70"/>
      <c r="U25" s="70"/>
      <c r="V25" s="70"/>
      <c r="W25" s="70"/>
      <c r="X25" s="70"/>
      <c r="Y25" s="70"/>
      <c r="Z25" s="70"/>
      <c r="AA25" s="70"/>
    </row>
    <row r="26" spans="1:27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4" t="s">
        <v>106</v>
      </c>
      <c r="T26" s="75"/>
      <c r="U26" s="75"/>
      <c r="V26" s="75"/>
      <c r="W26" s="75"/>
      <c r="X26" s="75"/>
      <c r="Y26" s="75"/>
      <c r="Z26" s="75"/>
      <c r="AA26" s="75"/>
    </row>
    <row r="27" spans="1:27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69" t="s">
        <v>107</v>
      </c>
      <c r="T27" s="70"/>
      <c r="U27" s="70"/>
      <c r="V27" s="70"/>
      <c r="W27" s="70"/>
      <c r="X27" s="70"/>
      <c r="Y27" s="70"/>
      <c r="Z27" s="70"/>
      <c r="AA27" s="70"/>
    </row>
    <row r="28" spans="1:27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4" t="s">
        <v>102</v>
      </c>
      <c r="T28" s="75"/>
      <c r="U28" s="75"/>
      <c r="V28" s="75"/>
      <c r="W28" s="75"/>
      <c r="X28" s="75"/>
      <c r="Y28" s="75"/>
      <c r="Z28" s="75"/>
      <c r="AA28" s="75"/>
    </row>
    <row r="29" spans="1:27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85" t="s">
        <v>102</v>
      </c>
      <c r="T29" s="70"/>
      <c r="U29" s="70"/>
      <c r="V29" s="70"/>
      <c r="W29" s="70"/>
      <c r="X29" s="70"/>
      <c r="Y29" s="70"/>
      <c r="Z29" s="70"/>
      <c r="AA29" s="70"/>
    </row>
    <row r="30" spans="1:27" ht="15.75" customHeight="1">
      <c r="A30" s="73"/>
      <c r="S30" s="73"/>
    </row>
    <row r="31" spans="1:27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6" t="s">
        <v>108</v>
      </c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85" t="s">
        <v>102</v>
      </c>
      <c r="T32" s="70"/>
      <c r="U32" s="70"/>
      <c r="V32" s="70"/>
      <c r="W32" s="70"/>
      <c r="X32" s="70"/>
      <c r="Y32" s="70"/>
      <c r="Z32" s="70"/>
      <c r="AA32" s="70"/>
    </row>
    <row r="33" spans="1:27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6" t="s">
        <v>109</v>
      </c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69" t="s">
        <v>110</v>
      </c>
      <c r="T34" s="70"/>
      <c r="U34" s="70"/>
      <c r="V34" s="70"/>
      <c r="W34" s="70"/>
      <c r="X34" s="70"/>
      <c r="Y34" s="70"/>
      <c r="Z34" s="70"/>
      <c r="AA34" s="70"/>
    </row>
    <row r="35" spans="1:27" ht="14.4">
      <c r="A35" s="58"/>
    </row>
    <row r="36" spans="1:27" ht="14.4">
      <c r="A36" s="58"/>
    </row>
    <row r="37" spans="1:27" ht="14.4">
      <c r="A37" s="58"/>
    </row>
    <row r="38" spans="1:27" ht="14.4">
      <c r="A38" s="58"/>
    </row>
    <row r="39" spans="1:27" ht="14.4">
      <c r="A39" s="58"/>
    </row>
    <row r="40" spans="1:27" ht="14.4">
      <c r="A40" s="58"/>
    </row>
    <row r="41" spans="1:27" ht="14.4">
      <c r="A41" s="58"/>
    </row>
    <row r="42" spans="1:27" ht="14.4">
      <c r="A42" s="58"/>
    </row>
    <row r="43" spans="1:27" ht="14.4">
      <c r="A43" s="58"/>
    </row>
    <row r="44" spans="1:27" ht="14.4">
      <c r="A44" s="58"/>
    </row>
    <row r="45" spans="1:27" ht="14.4">
      <c r="A45" s="58"/>
    </row>
    <row r="46" spans="1:27" ht="14.4">
      <c r="A46" s="58"/>
    </row>
    <row r="47" spans="1:27" ht="14.4">
      <c r="A47" s="58"/>
    </row>
    <row r="48" spans="1:27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092013"/>
  </hyperlinks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I20" sqref="I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541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3.0555555555555555E-2</v>
      </c>
      <c r="E4" s="4">
        <v>4.7222222222222221E-2</v>
      </c>
      <c r="F4" s="4">
        <v>6.5277777777777782E-2</v>
      </c>
      <c r="G4" s="4">
        <v>7.0833333333333331E-2</v>
      </c>
      <c r="H4" s="4">
        <v>7.7777777777777779E-2</v>
      </c>
      <c r="I4" s="4">
        <v>8.7500000000000008E-2</v>
      </c>
      <c r="J4" s="4">
        <v>9.0972222222222218E-2</v>
      </c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542</v>
      </c>
      <c r="D5" t="s">
        <v>62</v>
      </c>
      <c r="E5" t="s">
        <v>299</v>
      </c>
      <c r="F5" t="s">
        <v>543</v>
      </c>
      <c r="G5" t="s">
        <v>544</v>
      </c>
      <c r="H5" t="s">
        <v>481</v>
      </c>
      <c r="I5" t="s">
        <v>94</v>
      </c>
      <c r="J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>
        <v>2</v>
      </c>
      <c r="J7" s="12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>
        <v>2</v>
      </c>
      <c r="F8" s="9"/>
      <c r="G8" s="9"/>
      <c r="H8" s="9"/>
      <c r="I8" s="9"/>
      <c r="J8" s="9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>
        <v>2</v>
      </c>
      <c r="J15" s="18">
        <v>2</v>
      </c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>
        <v>2</v>
      </c>
      <c r="G18" s="12"/>
      <c r="H18" s="12"/>
      <c r="I18" s="12"/>
      <c r="J18" s="12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>
        <v>2</v>
      </c>
      <c r="H19" s="9"/>
      <c r="I19" s="9"/>
      <c r="J19" s="9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1</v>
      </c>
      <c r="D20" s="12"/>
      <c r="E20" s="12"/>
      <c r="F20" s="12"/>
      <c r="G20" s="12"/>
      <c r="H20" s="12">
        <v>1</v>
      </c>
      <c r="I20" s="12"/>
      <c r="J20" s="12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/>
      <c r="F21" s="9"/>
      <c r="G21" s="9"/>
      <c r="H21" s="9">
        <v>2</v>
      </c>
      <c r="I21" s="9">
        <v>2</v>
      </c>
      <c r="J21" s="9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B23" s="17"/>
      <c r="C23" s="17"/>
      <c r="D23" s="17"/>
      <c r="E23" s="17"/>
      <c r="F23" s="17"/>
      <c r="G23" s="17"/>
      <c r="H23" s="17"/>
      <c r="I23" s="17"/>
      <c r="J23" s="17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14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541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3.0555555555555555E-2</v>
      </c>
      <c r="E4" s="34">
        <v>4.7222222222222221E-2</v>
      </c>
      <c r="F4" s="34">
        <v>6.5277777777777782E-2</v>
      </c>
      <c r="G4" s="34">
        <v>7.0833333333333331E-2</v>
      </c>
      <c r="H4" s="34">
        <v>7.7777777777777779E-2</v>
      </c>
      <c r="I4" s="34">
        <v>8.7499999999999994E-2</v>
      </c>
      <c r="J4" s="34">
        <v>9.0972222222222218E-2</v>
      </c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542</v>
      </c>
      <c r="D5" s="29" t="s">
        <v>62</v>
      </c>
      <c r="E5" s="29" t="s">
        <v>299</v>
      </c>
      <c r="F5" s="29" t="s">
        <v>543</v>
      </c>
      <c r="G5" s="29" t="s">
        <v>544</v>
      </c>
      <c r="H5" s="29" t="s">
        <v>481</v>
      </c>
      <c r="I5" s="29" t="s">
        <v>94</v>
      </c>
      <c r="J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1</v>
      </c>
      <c r="E6" s="88">
        <v>2</v>
      </c>
      <c r="F6" s="88"/>
      <c r="G6" s="88"/>
      <c r="H6" s="88">
        <v>1</v>
      </c>
      <c r="I6" s="88"/>
      <c r="J6" s="88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52"/>
      <c r="J7" s="52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>
        <v>2</v>
      </c>
      <c r="F8" s="88"/>
      <c r="G8" s="88"/>
      <c r="H8" s="88"/>
      <c r="I8" s="88"/>
      <c r="J8" s="88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>
        <v>1</v>
      </c>
      <c r="H9" s="52"/>
      <c r="I9" s="52"/>
      <c r="J9" s="52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>
        <v>2</v>
      </c>
      <c r="J15" s="54">
        <v>2</v>
      </c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88">
        <v>2</v>
      </c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1</v>
      </c>
      <c r="G18" s="52"/>
      <c r="H18" s="52"/>
      <c r="I18" s="52"/>
      <c r="J18" s="52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88"/>
      <c r="H19" s="88">
        <v>1</v>
      </c>
      <c r="I19" s="88"/>
      <c r="J19" s="88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1</v>
      </c>
      <c r="G20" s="52">
        <v>1</v>
      </c>
      <c r="H20" s="52"/>
      <c r="I20" s="52">
        <v>1</v>
      </c>
      <c r="J20" s="52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/>
      <c r="I21" s="88">
        <v>2</v>
      </c>
      <c r="J21" s="88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B23" s="53"/>
      <c r="C23" s="53"/>
      <c r="D23" s="53"/>
      <c r="E23" s="53"/>
      <c r="F23" s="53"/>
      <c r="G23" s="53"/>
      <c r="H23" s="53"/>
      <c r="I23" s="53"/>
      <c r="J23" s="5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HYPERLINK("https://archive.org/details/SpaceCoastRadioNEWS07212013","https://archive.org/details/SpaceCoastRadioNEWS07212013")</f>
        <v>https://archive.org/details/SpaceCoastRadioNEWS07212013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3.0555555555555555E-2</v>
      </c>
      <c r="E4" s="63">
        <v>4.7222222222222221E-2</v>
      </c>
      <c r="F4" s="63">
        <v>6.5277777777777782E-2</v>
      </c>
      <c r="G4" s="63">
        <v>7.0833333333333331E-2</v>
      </c>
      <c r="H4" s="63">
        <v>7.7777777777777779E-2</v>
      </c>
      <c r="I4" s="63">
        <v>8.7500000000000008E-2</v>
      </c>
      <c r="J4" s="63">
        <v>9.0972222222222218E-2</v>
      </c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542</v>
      </c>
      <c r="D5" s="58" t="s">
        <v>62</v>
      </c>
      <c r="E5" s="58" t="s">
        <v>299</v>
      </c>
      <c r="F5" s="58" t="s">
        <v>543</v>
      </c>
      <c r="G5" s="58" t="s">
        <v>544</v>
      </c>
      <c r="H5" s="58" t="s">
        <v>481</v>
      </c>
      <c r="I5" s="58" t="s">
        <v>94</v>
      </c>
      <c r="J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>
        <v>2</v>
      </c>
      <c r="I7" s="70">
        <v>2</v>
      </c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>
        <v>2</v>
      </c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1">
        <v>2</v>
      </c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>
        <v>2</v>
      </c>
      <c r="J15" s="76">
        <v>2</v>
      </c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>
        <v>2</v>
      </c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>
        <v>2</v>
      </c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/>
      <c r="G19" s="68" t="s">
        <v>137</v>
      </c>
      <c r="H19" s="68">
        <v>2</v>
      </c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1">
        <v>2</v>
      </c>
      <c r="G20" s="71">
        <v>2</v>
      </c>
      <c r="H20" s="71">
        <v>2</v>
      </c>
      <c r="I20" s="71">
        <v>2</v>
      </c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>
        <v>2</v>
      </c>
      <c r="D21" s="67"/>
      <c r="E21" s="67"/>
      <c r="F21" s="68">
        <v>2</v>
      </c>
      <c r="G21" s="68">
        <v>2</v>
      </c>
      <c r="H21" s="67">
        <v>2</v>
      </c>
      <c r="I21" s="67">
        <v>2</v>
      </c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7212013"/>
  </hyperlink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H20" sqref="H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545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2.9166666666666664E-2</v>
      </c>
      <c r="E4" s="4">
        <v>5.2777777777777778E-2</v>
      </c>
      <c r="F4" s="4">
        <v>7.013888888888889E-2</v>
      </c>
      <c r="G4" s="4">
        <v>7.9861111111111105E-2</v>
      </c>
      <c r="H4" s="4">
        <v>8.7500000000000008E-2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56</v>
      </c>
      <c r="D5" t="s">
        <v>141</v>
      </c>
      <c r="E5" t="s">
        <v>90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>
        <v>2</v>
      </c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1</v>
      </c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2</v>
      </c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>
        <v>1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/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17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545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2.9166666666666667E-2</v>
      </c>
      <c r="E4" s="34">
        <v>5.2777777777777771E-2</v>
      </c>
      <c r="F4" s="34">
        <v>7.013888888888889E-2</v>
      </c>
      <c r="G4" s="34">
        <v>7.9861111111111105E-2</v>
      </c>
      <c r="H4" s="34">
        <v>8.7499999999999994E-2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56</v>
      </c>
      <c r="D5" s="29" t="s">
        <v>141</v>
      </c>
      <c r="E5" s="29" t="s">
        <v>90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1</v>
      </c>
      <c r="E6" s="88">
        <v>1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1</v>
      </c>
      <c r="E8" s="88">
        <v>1</v>
      </c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2</v>
      </c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1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">
        <v>545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2.9166666666666664E-2</v>
      </c>
      <c r="E4" s="63">
        <v>5.2777777777777778E-2</v>
      </c>
      <c r="F4" s="63">
        <v>7.013888888888889E-2</v>
      </c>
      <c r="G4" s="63">
        <v>7.9861111111111105E-2</v>
      </c>
      <c r="H4" s="63">
        <v>8.7500000000000008E-2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56</v>
      </c>
      <c r="D5" s="58" t="s">
        <v>141</v>
      </c>
      <c r="E5" s="58" t="s">
        <v>90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8">
        <v>2</v>
      </c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1" t="s">
        <v>137</v>
      </c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>
        <v>2</v>
      </c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8" t="s">
        <v>137</v>
      </c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>
        <v>2</v>
      </c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>
        <v>2</v>
      </c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1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>
        <v>2</v>
      </c>
      <c r="E21" s="67"/>
      <c r="F21" s="67">
        <v>2</v>
      </c>
      <c r="G21" s="67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>
  <dimension ref="A1:Y34"/>
  <sheetViews>
    <sheetView zoomScaleNormal="100" zoomScalePageLayoutView="150" workbookViewId="0">
      <selection activeCell="H20" sqref="H20"/>
    </sheetView>
  </sheetViews>
  <sheetFormatPr defaultColWidth="8.83984375" defaultRowHeight="14.4"/>
  <cols>
    <col min="1" max="1" width="60" customWidth="1"/>
  </cols>
  <sheetData>
    <row r="1" spans="1:25">
      <c r="A1" t="s">
        <v>0</v>
      </c>
    </row>
    <row r="2" spans="1:25">
      <c r="A2" s="1" t="s">
        <v>476</v>
      </c>
    </row>
    <row r="3" spans="1:25">
      <c r="A3" s="2" t="s">
        <v>546</v>
      </c>
    </row>
    <row r="4" spans="1:25" s="3" customFormat="1">
      <c r="A4" s="3" t="s">
        <v>3</v>
      </c>
      <c r="B4" s="4">
        <v>0</v>
      </c>
      <c r="C4" s="4">
        <v>2.0833333333333333E-3</v>
      </c>
      <c r="D4" s="4">
        <v>1.4583333333333332E-2</v>
      </c>
      <c r="E4" s="4">
        <v>3.1944444444444449E-2</v>
      </c>
      <c r="F4" s="4">
        <v>4.5138888888888888E-2</v>
      </c>
      <c r="G4" s="4">
        <v>5.6250000000000001E-2</v>
      </c>
      <c r="H4" s="4">
        <v>6.3194444444444442E-2</v>
      </c>
      <c r="I4" s="4">
        <v>7.0833333333333331E-2</v>
      </c>
      <c r="J4" s="4"/>
      <c r="K4" s="4"/>
      <c r="L4" s="4"/>
      <c r="M4" s="4"/>
      <c r="N4" s="4"/>
      <c r="O4" s="4"/>
      <c r="P4" s="4"/>
      <c r="Q4" s="6"/>
      <c r="R4" s="6"/>
      <c r="S4" s="6"/>
      <c r="T4" s="6"/>
      <c r="U4" s="6"/>
      <c r="V4" s="6"/>
      <c r="W4" s="6"/>
      <c r="X4" s="6"/>
      <c r="Y4" s="6"/>
    </row>
    <row r="5" spans="1:25">
      <c r="B5" t="s">
        <v>4</v>
      </c>
      <c r="C5" t="s">
        <v>90</v>
      </c>
      <c r="D5" t="s">
        <v>157</v>
      </c>
      <c r="E5" t="s">
        <v>209</v>
      </c>
      <c r="F5" t="s">
        <v>537</v>
      </c>
      <c r="G5" t="s">
        <v>481</v>
      </c>
      <c r="H5" t="s">
        <v>94</v>
      </c>
      <c r="I5" t="s">
        <v>98</v>
      </c>
      <c r="Q5" s="7"/>
      <c r="R5" s="7"/>
      <c r="S5" s="7"/>
      <c r="T5" s="7"/>
      <c r="U5" s="7"/>
      <c r="V5" s="7"/>
      <c r="X5" s="7"/>
      <c r="Y5" s="7"/>
    </row>
    <row r="6" spans="1:25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8" t="s">
        <v>23</v>
      </c>
      <c r="Q6" s="10"/>
      <c r="R6" s="10"/>
      <c r="S6" s="10"/>
      <c r="T6" s="10"/>
      <c r="U6" s="10"/>
      <c r="V6" s="10"/>
      <c r="W6" s="10"/>
      <c r="X6" s="10"/>
      <c r="Y6" s="10"/>
    </row>
    <row r="7" spans="1:25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1" t="s">
        <v>24</v>
      </c>
      <c r="Q7" s="13"/>
      <c r="R7" s="13"/>
      <c r="S7" s="13"/>
      <c r="T7" s="13"/>
      <c r="U7" s="13"/>
      <c r="V7" s="13"/>
      <c r="W7" s="13"/>
      <c r="X7" s="13"/>
      <c r="Y7" s="13"/>
    </row>
    <row r="8" spans="1:25" s="14" customFormat="1" ht="15.3">
      <c r="A8" s="8" t="s">
        <v>25</v>
      </c>
      <c r="B8" s="9"/>
      <c r="C8" s="9"/>
      <c r="D8" s="9">
        <v>2</v>
      </c>
      <c r="E8" s="9">
        <v>2</v>
      </c>
      <c r="F8" s="9"/>
      <c r="G8" s="9"/>
      <c r="H8" s="9"/>
      <c r="I8" s="9"/>
      <c r="J8" s="10"/>
      <c r="K8" s="10"/>
      <c r="L8" s="10"/>
      <c r="M8" s="10"/>
      <c r="N8" s="10"/>
      <c r="O8" s="10"/>
      <c r="P8" s="8" t="s">
        <v>25</v>
      </c>
      <c r="Q8" s="10"/>
      <c r="R8" s="10"/>
      <c r="S8" s="10"/>
      <c r="T8" s="10"/>
      <c r="U8" s="10"/>
      <c r="V8" s="10"/>
      <c r="W8" s="10"/>
      <c r="X8" s="10"/>
      <c r="Y8" s="10"/>
    </row>
    <row r="9" spans="1:25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1" t="s">
        <v>26</v>
      </c>
      <c r="Q9" s="13"/>
      <c r="R9" s="13"/>
      <c r="S9" s="13"/>
      <c r="T9" s="13"/>
      <c r="U9" s="13"/>
      <c r="V9" s="13"/>
      <c r="W9" s="13"/>
      <c r="X9" s="13"/>
      <c r="Y9" s="13"/>
    </row>
    <row r="10" spans="1:25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8" t="s">
        <v>99</v>
      </c>
      <c r="Q10" s="10"/>
      <c r="R10" s="10"/>
      <c r="S10" s="10"/>
      <c r="T10" s="10"/>
      <c r="U10" s="10"/>
      <c r="V10" s="10"/>
      <c r="W10" s="10"/>
      <c r="X10" s="10"/>
      <c r="Y10" s="10"/>
    </row>
    <row r="11" spans="1:25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1" t="s">
        <v>100</v>
      </c>
      <c r="Q11" s="13"/>
      <c r="R11" s="13"/>
      <c r="S11" s="13"/>
      <c r="T11" s="13"/>
      <c r="U11" s="13"/>
      <c r="V11" s="13"/>
      <c r="W11" s="13"/>
      <c r="X11" s="13"/>
      <c r="Y11" s="13"/>
    </row>
    <row r="12" spans="1:25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P12" s="15"/>
    </row>
    <row r="13" spans="1:25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6" t="s">
        <v>101</v>
      </c>
      <c r="Q13" s="19"/>
      <c r="R13" s="19"/>
      <c r="S13" s="19"/>
      <c r="T13" s="19"/>
      <c r="U13" s="19"/>
      <c r="V13" s="19"/>
      <c r="W13" s="19"/>
      <c r="X13" s="19"/>
      <c r="Y13" s="19"/>
    </row>
    <row r="14" spans="1:25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8" t="s">
        <v>102</v>
      </c>
      <c r="Q14" s="13"/>
      <c r="R14" s="13"/>
      <c r="S14" s="13"/>
      <c r="T14" s="13"/>
      <c r="U14" s="13"/>
      <c r="V14" s="13"/>
      <c r="W14" s="13"/>
      <c r="X14" s="13"/>
      <c r="Y14" s="13"/>
    </row>
    <row r="15" spans="1:25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7" t="s">
        <v>102</v>
      </c>
      <c r="Q15" s="19"/>
      <c r="R15" s="19"/>
      <c r="S15" s="19"/>
      <c r="T15" s="19"/>
      <c r="U15" s="19"/>
      <c r="V15" s="19"/>
      <c r="W15" s="19"/>
      <c r="X15" s="19"/>
      <c r="Y15" s="19"/>
    </row>
    <row r="16" spans="1:25" ht="15.3">
      <c r="A16" s="15"/>
      <c r="B16" s="17"/>
      <c r="C16" s="17"/>
      <c r="D16" s="17"/>
      <c r="E16" s="17"/>
      <c r="F16" s="17"/>
      <c r="G16" s="17"/>
      <c r="H16" s="17"/>
      <c r="I16" s="17"/>
      <c r="P16" s="15"/>
    </row>
    <row r="17" spans="1:25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8" t="s">
        <v>103</v>
      </c>
      <c r="Q17" s="10"/>
      <c r="R17" s="10"/>
      <c r="S17" s="10"/>
      <c r="T17" s="10"/>
      <c r="U17" s="10"/>
      <c r="V17" s="10"/>
      <c r="W17" s="10"/>
      <c r="X17" s="10"/>
      <c r="Y17" s="10"/>
    </row>
    <row r="18" spans="1:25" ht="15.3">
      <c r="A18" s="11" t="s">
        <v>33</v>
      </c>
      <c r="B18" s="12"/>
      <c r="C18" s="12">
        <v>2</v>
      </c>
      <c r="D18" s="12"/>
      <c r="E18" s="12"/>
      <c r="F18" s="12">
        <v>1</v>
      </c>
      <c r="G18" s="12"/>
      <c r="H18" s="12"/>
      <c r="I18" s="12"/>
      <c r="J18" s="21"/>
      <c r="K18" s="21"/>
      <c r="L18" s="21"/>
      <c r="M18" s="21"/>
      <c r="N18" s="21"/>
      <c r="O18" s="21"/>
      <c r="P18" s="28" t="s">
        <v>102</v>
      </c>
      <c r="Q18" s="13"/>
      <c r="R18" s="13"/>
      <c r="S18" s="13"/>
      <c r="T18" s="13"/>
      <c r="U18" s="13"/>
      <c r="V18" s="13"/>
      <c r="W18" s="13"/>
      <c r="X18" s="13"/>
      <c r="Y18" s="13"/>
    </row>
    <row r="19" spans="1:25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9"/>
      <c r="J19" s="24"/>
      <c r="K19" s="24"/>
      <c r="L19" s="24"/>
      <c r="M19" s="24"/>
      <c r="N19" s="24"/>
      <c r="O19" s="24"/>
      <c r="P19" s="95" t="s">
        <v>102</v>
      </c>
      <c r="Q19" s="10"/>
      <c r="R19" s="10"/>
      <c r="S19" s="10"/>
      <c r="T19" s="10"/>
      <c r="U19" s="10"/>
      <c r="V19" s="10"/>
      <c r="W19" s="10"/>
      <c r="X19" s="10"/>
      <c r="Y19" s="10"/>
    </row>
    <row r="20" spans="1:25" ht="15.3">
      <c r="A20" s="11" t="s">
        <v>35</v>
      </c>
      <c r="B20" s="12"/>
      <c r="C20" s="12">
        <v>2</v>
      </c>
      <c r="D20" s="12"/>
      <c r="E20" s="12">
        <v>2</v>
      </c>
      <c r="F20" s="12"/>
      <c r="G20" s="12">
        <v>1</v>
      </c>
      <c r="H20" s="12"/>
      <c r="I20" s="12"/>
      <c r="J20" s="21"/>
      <c r="K20" s="21"/>
      <c r="L20" s="21"/>
      <c r="M20" s="21"/>
      <c r="N20" s="21"/>
      <c r="O20" s="21"/>
      <c r="P20" s="28" t="s">
        <v>102</v>
      </c>
      <c r="Q20" s="13"/>
      <c r="R20" s="13"/>
      <c r="S20" s="13"/>
      <c r="T20" s="13"/>
      <c r="U20" s="13"/>
      <c r="V20" s="13"/>
      <c r="W20" s="13"/>
      <c r="X20" s="13"/>
      <c r="Y20" s="13"/>
    </row>
    <row r="21" spans="1:25" s="14" customFormat="1" ht="15.3">
      <c r="A21" s="8" t="s">
        <v>36</v>
      </c>
      <c r="B21" s="9"/>
      <c r="C21" s="9">
        <v>2</v>
      </c>
      <c r="D21" s="9"/>
      <c r="E21" s="9"/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95" t="s">
        <v>102</v>
      </c>
      <c r="Q21" s="10"/>
      <c r="R21" s="10"/>
      <c r="S21" s="10"/>
      <c r="T21" s="10"/>
      <c r="U21" s="10"/>
      <c r="V21" s="10"/>
      <c r="W21" s="10"/>
      <c r="X21" s="10"/>
      <c r="Y21" s="10"/>
    </row>
    <row r="22" spans="1:25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21"/>
      <c r="K22" s="21"/>
      <c r="L22" s="21"/>
      <c r="M22" s="21"/>
      <c r="N22" s="21"/>
      <c r="O22" s="21"/>
      <c r="P22" s="28" t="s">
        <v>102</v>
      </c>
      <c r="Q22" s="13"/>
      <c r="R22" s="13"/>
      <c r="S22" s="13"/>
      <c r="T22" s="13"/>
      <c r="U22" s="13"/>
      <c r="V22" s="13"/>
      <c r="W22" s="13"/>
      <c r="X22" s="13"/>
      <c r="Y22" s="13"/>
    </row>
    <row r="23" spans="1:25" ht="15.3">
      <c r="A23" s="15"/>
      <c r="P23" s="15"/>
    </row>
    <row r="24" spans="1:25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6" t="s">
        <v>104</v>
      </c>
      <c r="Q24" s="19"/>
      <c r="R24" s="19"/>
      <c r="S24" s="19"/>
      <c r="T24" s="19"/>
      <c r="U24" s="19"/>
      <c r="V24" s="19"/>
      <c r="W24" s="19"/>
      <c r="X24" s="19"/>
      <c r="Y24" s="19"/>
    </row>
    <row r="25" spans="1:25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1" t="s">
        <v>105</v>
      </c>
      <c r="Q25" s="13"/>
      <c r="R25" s="13"/>
      <c r="S25" s="13"/>
      <c r="T25" s="13"/>
      <c r="U25" s="13"/>
      <c r="V25" s="13"/>
      <c r="W25" s="13"/>
      <c r="X25" s="13"/>
      <c r="Y25" s="13"/>
    </row>
    <row r="26" spans="1:25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6" t="s">
        <v>106</v>
      </c>
      <c r="Q26" s="19"/>
      <c r="R26" s="19"/>
      <c r="S26" s="19"/>
      <c r="T26" s="19"/>
      <c r="U26" s="19"/>
      <c r="V26" s="19"/>
      <c r="W26" s="19"/>
      <c r="X26" s="19"/>
      <c r="Y26" s="19"/>
    </row>
    <row r="27" spans="1:25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1" t="s">
        <v>107</v>
      </c>
      <c r="Q27" s="13"/>
      <c r="R27" s="13"/>
      <c r="S27" s="13"/>
      <c r="T27" s="13"/>
      <c r="U27" s="13"/>
      <c r="V27" s="13"/>
      <c r="W27" s="13"/>
      <c r="X27" s="13"/>
      <c r="Y27" s="13"/>
    </row>
    <row r="28" spans="1:25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7" t="s">
        <v>102</v>
      </c>
      <c r="Q28" s="19"/>
      <c r="R28" s="19"/>
      <c r="S28" s="19"/>
      <c r="T28" s="19"/>
      <c r="U28" s="19"/>
      <c r="V28" s="19"/>
      <c r="W28" s="19"/>
      <c r="X28" s="19"/>
      <c r="Y28" s="19"/>
    </row>
    <row r="29" spans="1:25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8" t="s">
        <v>102</v>
      </c>
      <c r="Q29" s="13"/>
      <c r="R29" s="13"/>
      <c r="S29" s="13"/>
      <c r="T29" s="13"/>
      <c r="U29" s="13"/>
      <c r="V29" s="13"/>
      <c r="W29" s="13"/>
      <c r="X29" s="13"/>
      <c r="Y29" s="13"/>
    </row>
    <row r="30" spans="1:25" ht="15.3">
      <c r="A30" s="15"/>
      <c r="P30" s="15"/>
    </row>
    <row r="31" spans="1:25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8" t="s">
        <v>108</v>
      </c>
      <c r="Q31" s="10"/>
      <c r="R31" s="10"/>
      <c r="S31" s="10"/>
      <c r="T31" s="10"/>
      <c r="U31" s="10"/>
      <c r="V31" s="10"/>
      <c r="W31" s="10"/>
      <c r="X31" s="10"/>
      <c r="Y31" s="10"/>
    </row>
    <row r="32" spans="1:25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8" t="s">
        <v>102</v>
      </c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8" t="s">
        <v>109</v>
      </c>
      <c r="Q33" s="10"/>
      <c r="R33" s="10"/>
      <c r="S33" s="10"/>
      <c r="T33" s="10"/>
      <c r="U33" s="10"/>
      <c r="V33" s="10"/>
      <c r="W33" s="10"/>
      <c r="X33" s="10"/>
      <c r="Y33" s="10"/>
    </row>
    <row r="34" spans="1:25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1" t="s">
        <v>110</v>
      </c>
      <c r="Q34" s="13"/>
      <c r="R34" s="13"/>
      <c r="S34" s="13"/>
      <c r="T34" s="13"/>
      <c r="U34" s="13"/>
      <c r="V34" s="13"/>
      <c r="W34" s="13"/>
      <c r="X34" s="13"/>
      <c r="Y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2" width="11.734375" style="30" customWidth="1"/>
    <col min="3" max="3" width="12.578125" style="30" customWidth="1"/>
    <col min="4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149</v>
      </c>
    </row>
    <row r="4" spans="1:27" s="33" customFormat="1">
      <c r="A4" s="33" t="s">
        <v>3</v>
      </c>
      <c r="B4" s="34">
        <v>0</v>
      </c>
      <c r="C4" s="34">
        <v>1.5972222222222224E-2</v>
      </c>
      <c r="D4" s="34">
        <v>4.4444444444444439E-2</v>
      </c>
      <c r="E4" s="34">
        <v>7.1527777777777773E-2</v>
      </c>
      <c r="F4" s="34">
        <v>9.166666666666666E-2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150</v>
      </c>
      <c r="C5" s="29" t="s">
        <v>151</v>
      </c>
      <c r="D5" s="29" t="s">
        <v>152</v>
      </c>
      <c r="E5" s="29" t="s">
        <v>153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1</v>
      </c>
      <c r="C6" s="88">
        <v>2</v>
      </c>
      <c r="D6" s="88">
        <v>2</v>
      </c>
      <c r="E6" s="88">
        <v>1</v>
      </c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>
        <v>1</v>
      </c>
      <c r="C8" s="88">
        <v>2</v>
      </c>
      <c r="D8" s="88">
        <v>2</v>
      </c>
      <c r="E8" s="88">
        <v>1</v>
      </c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>
        <v>2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2</v>
      </c>
      <c r="C17" s="88">
        <v>1</v>
      </c>
      <c r="D17" s="88">
        <v>1</v>
      </c>
      <c r="E17" s="88">
        <v>2</v>
      </c>
      <c r="F17" s="88">
        <v>2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2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2</v>
      </c>
      <c r="C19" s="88">
        <v>2</v>
      </c>
      <c r="D19" s="88">
        <v>1</v>
      </c>
      <c r="E19" s="88">
        <v>1</v>
      </c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>
        <v>2</v>
      </c>
      <c r="D20" s="52"/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5">
      <c r="A1" s="29" t="s">
        <v>37</v>
      </c>
    </row>
    <row r="2" spans="1:25">
      <c r="A2" s="31" t="s">
        <v>476</v>
      </c>
    </row>
    <row r="3" spans="1:25">
      <c r="A3" s="32" t="s">
        <v>546</v>
      </c>
    </row>
    <row r="4" spans="1:25" s="33" customFormat="1">
      <c r="A4" s="33" t="s">
        <v>3</v>
      </c>
      <c r="B4" s="34">
        <v>0</v>
      </c>
      <c r="C4" s="34">
        <v>2.0833333333333333E-3</v>
      </c>
      <c r="D4" s="34">
        <v>1.4583333333333334E-2</v>
      </c>
      <c r="E4" s="34">
        <v>3.1944444444444449E-2</v>
      </c>
      <c r="F4" s="34">
        <v>4.5138888888888888E-2</v>
      </c>
      <c r="G4" s="34">
        <v>5.6249999999999994E-2</v>
      </c>
      <c r="H4" s="34">
        <v>6.3194444444444442E-2</v>
      </c>
      <c r="I4" s="34">
        <v>7.0833333333333331E-2</v>
      </c>
      <c r="J4" s="34"/>
      <c r="K4" s="34"/>
      <c r="L4" s="34"/>
      <c r="M4" s="34"/>
      <c r="N4" s="34"/>
      <c r="O4" s="34"/>
      <c r="P4" s="34"/>
      <c r="Q4" s="36"/>
      <c r="R4" s="36"/>
      <c r="S4" s="36"/>
      <c r="T4" s="36"/>
      <c r="U4" s="36"/>
      <c r="V4" s="36"/>
      <c r="W4" s="36"/>
      <c r="X4" s="36"/>
      <c r="Y4" s="36"/>
    </row>
    <row r="5" spans="1:25">
      <c r="B5" s="29" t="s">
        <v>4</v>
      </c>
      <c r="C5" s="29" t="s">
        <v>90</v>
      </c>
      <c r="D5" s="29" t="s">
        <v>157</v>
      </c>
      <c r="E5" s="29" t="s">
        <v>209</v>
      </c>
      <c r="F5" s="29" t="s">
        <v>537</v>
      </c>
      <c r="G5" s="29" t="s">
        <v>481</v>
      </c>
      <c r="H5" s="29" t="s">
        <v>94</v>
      </c>
      <c r="I5" s="29" t="s">
        <v>98</v>
      </c>
      <c r="Q5" s="37"/>
      <c r="R5" s="37"/>
      <c r="S5" s="37"/>
      <c r="T5" s="37"/>
      <c r="U5" s="37"/>
      <c r="V5" s="37"/>
      <c r="X5" s="37"/>
      <c r="Y5" s="37"/>
    </row>
    <row r="6" spans="1:25" ht="15.3">
      <c r="A6" s="38" t="s">
        <v>23</v>
      </c>
      <c r="B6" s="88"/>
      <c r="C6" s="88">
        <v>2</v>
      </c>
      <c r="D6" s="88">
        <v>2</v>
      </c>
      <c r="E6" s="88">
        <v>2</v>
      </c>
      <c r="F6" s="88"/>
      <c r="G6" s="88">
        <v>1</v>
      </c>
      <c r="H6" s="88"/>
      <c r="I6" s="88"/>
      <c r="J6" s="39"/>
      <c r="K6" s="39"/>
      <c r="L6" s="39"/>
      <c r="M6" s="39"/>
      <c r="N6" s="39"/>
      <c r="O6" s="39"/>
      <c r="P6" s="38" t="s">
        <v>23</v>
      </c>
      <c r="Q6" s="39"/>
      <c r="R6" s="39"/>
      <c r="S6" s="39"/>
      <c r="T6" s="39"/>
      <c r="U6" s="39"/>
      <c r="V6" s="39"/>
      <c r="W6" s="39"/>
      <c r="X6" s="39"/>
      <c r="Y6" s="39"/>
    </row>
    <row r="7" spans="1:25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52"/>
      <c r="J7" s="41"/>
      <c r="K7" s="41"/>
      <c r="L7" s="41"/>
      <c r="M7" s="41"/>
      <c r="N7" s="41"/>
      <c r="O7" s="41"/>
      <c r="P7" s="40" t="s">
        <v>24</v>
      </c>
      <c r="Q7" s="41"/>
      <c r="R7" s="41"/>
      <c r="S7" s="41"/>
      <c r="T7" s="41"/>
      <c r="U7" s="41"/>
      <c r="V7" s="41"/>
      <c r="W7" s="41"/>
      <c r="X7" s="41"/>
      <c r="Y7" s="41"/>
    </row>
    <row r="8" spans="1:25" s="42" customFormat="1" ht="15.3">
      <c r="A8" s="38" t="s">
        <v>25</v>
      </c>
      <c r="B8" s="88"/>
      <c r="C8" s="88">
        <v>2</v>
      </c>
      <c r="D8" s="88">
        <v>2</v>
      </c>
      <c r="E8" s="88">
        <v>2</v>
      </c>
      <c r="F8" s="88"/>
      <c r="G8" s="88"/>
      <c r="H8" s="88"/>
      <c r="I8" s="88"/>
      <c r="J8" s="39"/>
      <c r="K8" s="39"/>
      <c r="L8" s="39"/>
      <c r="M8" s="39"/>
      <c r="N8" s="39"/>
      <c r="O8" s="39"/>
      <c r="P8" s="38" t="s">
        <v>25</v>
      </c>
      <c r="Q8" s="39"/>
      <c r="R8" s="39"/>
      <c r="S8" s="39"/>
      <c r="T8" s="39"/>
      <c r="U8" s="39"/>
      <c r="V8" s="39"/>
      <c r="W8" s="39"/>
      <c r="X8" s="39"/>
      <c r="Y8" s="39"/>
    </row>
    <row r="9" spans="1:25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0" t="s">
        <v>26</v>
      </c>
      <c r="Q9" s="41"/>
      <c r="R9" s="41"/>
      <c r="S9" s="41"/>
      <c r="T9" s="41"/>
      <c r="U9" s="41"/>
      <c r="V9" s="41"/>
      <c r="W9" s="41"/>
      <c r="X9" s="41"/>
      <c r="Y9" s="41"/>
    </row>
    <row r="10" spans="1:25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8" t="s">
        <v>99</v>
      </c>
      <c r="Q10" s="39"/>
      <c r="R10" s="39"/>
      <c r="S10" s="39"/>
      <c r="T10" s="39"/>
      <c r="U10" s="39"/>
      <c r="V10" s="39"/>
      <c r="W10" s="39"/>
      <c r="X10" s="39"/>
      <c r="Y10" s="39"/>
    </row>
    <row r="11" spans="1:25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0" t="s">
        <v>100</v>
      </c>
      <c r="Q11" s="41"/>
      <c r="R11" s="41"/>
      <c r="S11" s="41"/>
      <c r="T11" s="41"/>
      <c r="U11" s="41"/>
      <c r="V11" s="41"/>
      <c r="W11" s="41"/>
      <c r="X11" s="41"/>
      <c r="Y11" s="41"/>
    </row>
    <row r="12" spans="1:25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P12" s="43"/>
    </row>
    <row r="13" spans="1:25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4" t="s">
        <v>101</v>
      </c>
      <c r="Q13" s="45"/>
      <c r="R13" s="45"/>
      <c r="S13" s="45"/>
      <c r="T13" s="45"/>
      <c r="U13" s="45"/>
      <c r="V13" s="45"/>
      <c r="W13" s="45"/>
      <c r="X13" s="45"/>
      <c r="Y13" s="45"/>
    </row>
    <row r="14" spans="1:25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57" t="s">
        <v>102</v>
      </c>
      <c r="Q14" s="41"/>
      <c r="R14" s="41"/>
      <c r="S14" s="41"/>
      <c r="T14" s="41"/>
      <c r="U14" s="41"/>
      <c r="V14" s="41"/>
      <c r="W14" s="41"/>
      <c r="X14" s="41"/>
      <c r="Y14" s="41"/>
    </row>
    <row r="15" spans="1:25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56" t="s">
        <v>102</v>
      </c>
      <c r="Q15" s="45"/>
      <c r="R15" s="45"/>
      <c r="S15" s="45"/>
      <c r="T15" s="45"/>
      <c r="U15" s="45"/>
      <c r="V15" s="45"/>
      <c r="W15" s="45"/>
      <c r="X15" s="45"/>
      <c r="Y15" s="45"/>
    </row>
    <row r="16" spans="1:25" ht="15.3">
      <c r="A16" s="43"/>
      <c r="B16" s="53"/>
      <c r="C16" s="53"/>
      <c r="D16" s="53"/>
      <c r="E16" s="53"/>
      <c r="F16" s="53"/>
      <c r="G16" s="53"/>
      <c r="H16" s="53"/>
      <c r="I16" s="53"/>
      <c r="P16" s="43"/>
    </row>
    <row r="17" spans="1:25" s="42" customFormat="1" ht="15.3">
      <c r="A17" s="38" t="s">
        <v>32</v>
      </c>
      <c r="B17" s="88">
        <v>2</v>
      </c>
      <c r="C17" s="88">
        <v>2</v>
      </c>
      <c r="D17" s="88">
        <v>2</v>
      </c>
      <c r="E17" s="88"/>
      <c r="F17" s="88">
        <v>2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8" t="s">
        <v>103</v>
      </c>
      <c r="Q17" s="39"/>
      <c r="R17" s="39"/>
      <c r="S17" s="39"/>
      <c r="T17" s="39"/>
      <c r="U17" s="39"/>
      <c r="V17" s="39"/>
      <c r="W17" s="39"/>
      <c r="X17" s="39"/>
      <c r="Y17" s="39"/>
    </row>
    <row r="18" spans="1:25" ht="15.3">
      <c r="A18" s="40" t="s">
        <v>33</v>
      </c>
      <c r="B18" s="52"/>
      <c r="C18" s="52">
        <v>2</v>
      </c>
      <c r="D18" s="52"/>
      <c r="E18" s="52"/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57" t="s">
        <v>102</v>
      </c>
      <c r="Q18" s="41"/>
      <c r="R18" s="41"/>
      <c r="S18" s="41"/>
      <c r="T18" s="41"/>
      <c r="U18" s="41"/>
      <c r="V18" s="41"/>
      <c r="W18" s="41"/>
      <c r="X18" s="41"/>
      <c r="Y18" s="41"/>
    </row>
    <row r="19" spans="1:25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88"/>
      <c r="H19" s="88"/>
      <c r="I19" s="88"/>
      <c r="J19" s="50"/>
      <c r="K19" s="50"/>
      <c r="L19" s="50"/>
      <c r="M19" s="50"/>
      <c r="N19" s="50"/>
      <c r="O19" s="50"/>
      <c r="P19" s="97" t="s">
        <v>102</v>
      </c>
      <c r="Q19" s="39"/>
      <c r="R19" s="39"/>
      <c r="S19" s="39"/>
      <c r="T19" s="39"/>
      <c r="U19" s="39"/>
      <c r="V19" s="39"/>
      <c r="W19" s="39"/>
      <c r="X19" s="39"/>
      <c r="Y19" s="39"/>
    </row>
    <row r="20" spans="1:25" ht="15.3">
      <c r="A20" s="40" t="s">
        <v>35</v>
      </c>
      <c r="B20" s="52"/>
      <c r="C20" s="52"/>
      <c r="D20" s="52"/>
      <c r="E20" s="52"/>
      <c r="F20" s="52">
        <v>1</v>
      </c>
      <c r="G20" s="52"/>
      <c r="H20" s="52">
        <v>1</v>
      </c>
      <c r="I20" s="52"/>
      <c r="J20" s="47"/>
      <c r="K20" s="47"/>
      <c r="L20" s="47"/>
      <c r="M20" s="47"/>
      <c r="N20" s="47"/>
      <c r="O20" s="47"/>
      <c r="P20" s="57" t="s">
        <v>102</v>
      </c>
      <c r="Q20" s="41"/>
      <c r="R20" s="41"/>
      <c r="S20" s="41"/>
      <c r="T20" s="41"/>
      <c r="U20" s="41"/>
      <c r="V20" s="41"/>
      <c r="W20" s="41"/>
      <c r="X20" s="41"/>
      <c r="Y20" s="41"/>
    </row>
    <row r="21" spans="1:25" s="42" customFormat="1" ht="15.3">
      <c r="A21" s="38" t="s">
        <v>36</v>
      </c>
      <c r="B21" s="88"/>
      <c r="C21" s="88">
        <v>1</v>
      </c>
      <c r="D21" s="88"/>
      <c r="E21" s="88"/>
      <c r="F21" s="88"/>
      <c r="G21" s="88"/>
      <c r="H21" s="88">
        <v>2</v>
      </c>
      <c r="I21" s="88"/>
      <c r="J21" s="50"/>
      <c r="K21" s="50"/>
      <c r="L21" s="50"/>
      <c r="M21" s="50"/>
      <c r="N21" s="50"/>
      <c r="O21" s="50"/>
      <c r="P21" s="97" t="s">
        <v>102</v>
      </c>
      <c r="Q21" s="39"/>
      <c r="R21" s="39"/>
      <c r="S21" s="39"/>
      <c r="T21" s="39"/>
      <c r="U21" s="39"/>
      <c r="V21" s="39"/>
      <c r="W21" s="39"/>
      <c r="X21" s="39"/>
      <c r="Y21" s="39"/>
    </row>
    <row r="22" spans="1:25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47"/>
      <c r="K22" s="47"/>
      <c r="L22" s="47"/>
      <c r="M22" s="47"/>
      <c r="N22" s="47"/>
      <c r="O22" s="47"/>
      <c r="P22" s="57" t="s">
        <v>102</v>
      </c>
      <c r="Q22" s="41"/>
      <c r="R22" s="41"/>
      <c r="S22" s="41"/>
      <c r="T22" s="41"/>
      <c r="U22" s="41"/>
      <c r="V22" s="41"/>
      <c r="W22" s="41"/>
      <c r="X22" s="41"/>
      <c r="Y22" s="41"/>
    </row>
    <row r="23" spans="1:25" ht="15.3">
      <c r="A23" s="43"/>
      <c r="P23" s="43"/>
    </row>
    <row r="24" spans="1:25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4" t="s">
        <v>104</v>
      </c>
      <c r="Q24" s="45"/>
      <c r="R24" s="45"/>
      <c r="S24" s="45"/>
      <c r="T24" s="45"/>
      <c r="U24" s="45"/>
      <c r="V24" s="45"/>
      <c r="W24" s="45"/>
      <c r="X24" s="45"/>
      <c r="Y24" s="45"/>
    </row>
    <row r="25" spans="1:25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0" t="s">
        <v>105</v>
      </c>
      <c r="Q25" s="41"/>
      <c r="R25" s="41"/>
      <c r="S25" s="41"/>
      <c r="T25" s="41"/>
      <c r="U25" s="41"/>
      <c r="V25" s="41"/>
      <c r="W25" s="41"/>
      <c r="X25" s="41"/>
      <c r="Y25" s="41"/>
    </row>
    <row r="26" spans="1:25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4" t="s">
        <v>106</v>
      </c>
      <c r="Q26" s="45"/>
      <c r="R26" s="45"/>
      <c r="S26" s="45"/>
      <c r="T26" s="45"/>
      <c r="U26" s="45"/>
      <c r="V26" s="45"/>
      <c r="W26" s="45"/>
      <c r="X26" s="45"/>
      <c r="Y26" s="45"/>
    </row>
    <row r="27" spans="1:25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0" t="s">
        <v>107</v>
      </c>
      <c r="Q27" s="41"/>
      <c r="R27" s="41"/>
      <c r="S27" s="41"/>
      <c r="T27" s="41"/>
      <c r="U27" s="41"/>
      <c r="V27" s="41"/>
      <c r="W27" s="41"/>
      <c r="X27" s="41"/>
      <c r="Y27" s="41"/>
    </row>
    <row r="28" spans="1:25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56" t="s">
        <v>102</v>
      </c>
      <c r="Q28" s="45"/>
      <c r="R28" s="45"/>
      <c r="S28" s="45"/>
      <c r="T28" s="45"/>
      <c r="U28" s="45"/>
      <c r="V28" s="45"/>
      <c r="W28" s="45"/>
      <c r="X28" s="45"/>
      <c r="Y28" s="45"/>
    </row>
    <row r="29" spans="1:25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57" t="s">
        <v>102</v>
      </c>
      <c r="Q29" s="41"/>
      <c r="R29" s="41"/>
      <c r="S29" s="41"/>
      <c r="T29" s="41"/>
      <c r="U29" s="41"/>
      <c r="V29" s="41"/>
      <c r="W29" s="41"/>
      <c r="X29" s="41"/>
      <c r="Y29" s="41"/>
    </row>
    <row r="30" spans="1:25" ht="15.3">
      <c r="A30" s="43"/>
      <c r="P30" s="43"/>
    </row>
    <row r="31" spans="1:25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8" t="s">
        <v>108</v>
      </c>
      <c r="Q31" s="39"/>
      <c r="R31" s="39"/>
      <c r="S31" s="39"/>
      <c r="T31" s="39"/>
      <c r="U31" s="39"/>
      <c r="V31" s="39"/>
      <c r="W31" s="39"/>
      <c r="X31" s="39"/>
      <c r="Y31" s="39"/>
    </row>
    <row r="32" spans="1:25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57" t="s">
        <v>102</v>
      </c>
      <c r="Q32" s="41"/>
      <c r="R32" s="41"/>
      <c r="S32" s="41"/>
      <c r="T32" s="41"/>
      <c r="U32" s="41"/>
      <c r="V32" s="41"/>
      <c r="W32" s="41"/>
      <c r="X32" s="41"/>
      <c r="Y32" s="41"/>
    </row>
    <row r="33" spans="1:25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8" t="s">
        <v>109</v>
      </c>
      <c r="Q33" s="39"/>
      <c r="R33" s="39"/>
      <c r="S33" s="39"/>
      <c r="T33" s="39"/>
      <c r="U33" s="39"/>
      <c r="V33" s="39"/>
      <c r="W33" s="39"/>
      <c r="X33" s="39"/>
      <c r="Y33" s="39"/>
    </row>
    <row r="34" spans="1:25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0" t="s">
        <v>110</v>
      </c>
      <c r="Q34" s="41"/>
      <c r="R34" s="41"/>
      <c r="S34" s="41"/>
      <c r="T34" s="41"/>
      <c r="U34" s="41"/>
      <c r="V34" s="41"/>
      <c r="W34" s="41"/>
      <c r="X34" s="41"/>
      <c r="Y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>
  <dimension ref="A1:X34"/>
  <sheetViews>
    <sheetView workbookViewId="0"/>
  </sheetViews>
  <sheetFormatPr defaultColWidth="15.1015625" defaultRowHeight="15" customHeight="1"/>
  <cols>
    <col min="1" max="1" width="52.47265625" style="59" customWidth="1"/>
    <col min="2" max="24" width="7.734375" style="59" customWidth="1"/>
    <col min="25" max="16384" width="15.1015625" style="59"/>
  </cols>
  <sheetData>
    <row r="1" spans="1:24" ht="14.4">
      <c r="A1" s="58" t="s">
        <v>0</v>
      </c>
    </row>
    <row r="2" spans="1:24" ht="14.4">
      <c r="A2" s="60" t="s">
        <v>476</v>
      </c>
    </row>
    <row r="3" spans="1:24" ht="14.4">
      <c r="A3" s="61" t="s">
        <v>546</v>
      </c>
    </row>
    <row r="4" spans="1:24" ht="14.4">
      <c r="A4" s="62" t="s">
        <v>3</v>
      </c>
      <c r="B4" s="63">
        <v>0</v>
      </c>
      <c r="C4" s="63">
        <v>2.0833333333333333E-3</v>
      </c>
      <c r="D4" s="63">
        <v>1.4583333333333332E-2</v>
      </c>
      <c r="E4" s="63">
        <v>3.1944444444444449E-2</v>
      </c>
      <c r="F4" s="63">
        <v>4.5138888888888888E-2</v>
      </c>
      <c r="G4" s="63">
        <v>5.6250000000000001E-2</v>
      </c>
      <c r="H4" s="63">
        <v>6.3194444444444442E-2</v>
      </c>
      <c r="I4" s="63">
        <v>7.0833333333333331E-2</v>
      </c>
      <c r="J4" s="63"/>
      <c r="K4" s="63"/>
      <c r="L4" s="63"/>
      <c r="M4" s="63"/>
      <c r="N4" s="63"/>
      <c r="O4" s="63"/>
      <c r="P4" s="63"/>
      <c r="Q4" s="64"/>
      <c r="R4" s="64"/>
      <c r="S4" s="64"/>
      <c r="T4" s="64"/>
      <c r="U4" s="64"/>
      <c r="V4" s="64"/>
      <c r="W4" s="64"/>
      <c r="X4" s="64"/>
    </row>
    <row r="5" spans="1:24" ht="14.4">
      <c r="A5" s="58"/>
      <c r="B5" s="58" t="s">
        <v>4</v>
      </c>
      <c r="C5" s="58" t="s">
        <v>90</v>
      </c>
      <c r="D5" s="58" t="s">
        <v>157</v>
      </c>
      <c r="E5" s="58" t="s">
        <v>209</v>
      </c>
      <c r="F5" s="58" t="s">
        <v>537</v>
      </c>
      <c r="G5" s="58" t="s">
        <v>481</v>
      </c>
      <c r="H5" s="58" t="s">
        <v>94</v>
      </c>
      <c r="I5" s="58" t="s">
        <v>98</v>
      </c>
      <c r="Q5" s="65"/>
      <c r="R5" s="65"/>
      <c r="S5" s="65"/>
      <c r="T5" s="65"/>
      <c r="U5" s="65"/>
      <c r="V5" s="65"/>
      <c r="X5" s="65"/>
    </row>
    <row r="6" spans="1:24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6" t="s">
        <v>23</v>
      </c>
      <c r="Q6" s="67"/>
      <c r="R6" s="67"/>
      <c r="S6" s="67"/>
      <c r="T6" s="67"/>
      <c r="U6" s="67"/>
      <c r="V6" s="67"/>
      <c r="W6" s="67"/>
      <c r="X6" s="67"/>
    </row>
    <row r="7" spans="1:24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69" t="s">
        <v>24</v>
      </c>
      <c r="Q7" s="70"/>
      <c r="R7" s="70"/>
      <c r="S7" s="70"/>
      <c r="T7" s="70"/>
      <c r="U7" s="70"/>
      <c r="V7" s="70"/>
      <c r="W7" s="70"/>
      <c r="X7" s="70"/>
    </row>
    <row r="8" spans="1:24" ht="15.75" customHeight="1">
      <c r="A8" s="66" t="s">
        <v>25</v>
      </c>
      <c r="B8" s="67"/>
      <c r="C8" s="68">
        <v>2</v>
      </c>
      <c r="D8" s="67">
        <v>2</v>
      </c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6" t="s">
        <v>25</v>
      </c>
      <c r="Q8" s="67"/>
      <c r="R8" s="67"/>
      <c r="S8" s="67"/>
      <c r="T8" s="67"/>
      <c r="U8" s="67"/>
      <c r="V8" s="67"/>
      <c r="W8" s="67"/>
      <c r="X8" s="67"/>
    </row>
    <row r="9" spans="1:24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69" t="s">
        <v>26</v>
      </c>
      <c r="Q9" s="70"/>
      <c r="R9" s="70"/>
      <c r="S9" s="70"/>
      <c r="T9" s="70"/>
      <c r="U9" s="70"/>
      <c r="V9" s="70"/>
      <c r="W9" s="70"/>
      <c r="X9" s="70"/>
    </row>
    <row r="10" spans="1:24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6" t="s">
        <v>99</v>
      </c>
      <c r="Q10" s="67"/>
      <c r="R10" s="67"/>
      <c r="S10" s="67"/>
      <c r="T10" s="67"/>
      <c r="U10" s="67"/>
      <c r="V10" s="67"/>
      <c r="W10" s="67"/>
      <c r="X10" s="67"/>
    </row>
    <row r="11" spans="1:24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69" t="s">
        <v>100</v>
      </c>
      <c r="Q11" s="70"/>
      <c r="R11" s="70"/>
      <c r="S11" s="70"/>
      <c r="T11" s="70"/>
      <c r="U11" s="70"/>
      <c r="V11" s="70"/>
      <c r="W11" s="70"/>
      <c r="X11" s="70"/>
    </row>
    <row r="12" spans="1:24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P12" s="73"/>
    </row>
    <row r="13" spans="1:24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4" t="s">
        <v>101</v>
      </c>
      <c r="Q13" s="75"/>
      <c r="R13" s="75"/>
      <c r="S13" s="75"/>
      <c r="T13" s="75"/>
      <c r="U13" s="75"/>
      <c r="V13" s="75"/>
      <c r="W13" s="75"/>
      <c r="X13" s="75"/>
    </row>
    <row r="14" spans="1:24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85" t="s">
        <v>102</v>
      </c>
      <c r="Q14" s="70"/>
      <c r="R14" s="70"/>
      <c r="S14" s="70"/>
      <c r="T14" s="70"/>
      <c r="U14" s="70"/>
      <c r="V14" s="70"/>
      <c r="W14" s="70"/>
      <c r="X14" s="70"/>
    </row>
    <row r="15" spans="1:24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>
        <v>2</v>
      </c>
      <c r="I15" s="76">
        <v>2</v>
      </c>
      <c r="J15" s="80"/>
      <c r="K15" s="80"/>
      <c r="L15" s="80"/>
      <c r="M15" s="80"/>
      <c r="N15" s="80"/>
      <c r="O15" s="80"/>
      <c r="P15" s="84" t="s">
        <v>102</v>
      </c>
      <c r="Q15" s="75"/>
      <c r="R15" s="75"/>
      <c r="S15" s="75"/>
      <c r="T15" s="75"/>
      <c r="U15" s="75"/>
      <c r="V15" s="75"/>
      <c r="W15" s="75"/>
      <c r="X15" s="75"/>
    </row>
    <row r="16" spans="1:24" ht="15.75" customHeight="1">
      <c r="A16" s="73"/>
      <c r="B16" s="58"/>
      <c r="C16" s="58"/>
      <c r="D16" s="58"/>
      <c r="E16" s="58"/>
      <c r="F16" s="58"/>
      <c r="G16" s="58"/>
      <c r="H16" s="58"/>
      <c r="I16" s="58"/>
      <c r="P16" s="73"/>
    </row>
    <row r="17" spans="1:24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6" t="s">
        <v>103</v>
      </c>
      <c r="Q17" s="67"/>
      <c r="R17" s="67"/>
      <c r="S17" s="67"/>
      <c r="T17" s="67"/>
      <c r="U17" s="67"/>
      <c r="V17" s="67"/>
      <c r="W17" s="67"/>
      <c r="X17" s="67"/>
    </row>
    <row r="18" spans="1:24" ht="15.75" customHeight="1">
      <c r="A18" s="69" t="s">
        <v>33</v>
      </c>
      <c r="B18" s="70"/>
      <c r="C18" s="70">
        <v>2</v>
      </c>
      <c r="D18" s="70"/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85" t="s">
        <v>102</v>
      </c>
      <c r="Q18" s="70"/>
      <c r="R18" s="70"/>
      <c r="S18" s="70"/>
      <c r="T18" s="70"/>
      <c r="U18" s="70"/>
      <c r="V18" s="70"/>
      <c r="W18" s="70"/>
      <c r="X18" s="70"/>
    </row>
    <row r="19" spans="1:24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8" t="s">
        <v>137</v>
      </c>
      <c r="G19" s="68">
        <v>2</v>
      </c>
      <c r="H19" s="67"/>
      <c r="I19" s="67"/>
      <c r="J19" s="81"/>
      <c r="K19" s="81"/>
      <c r="L19" s="81"/>
      <c r="M19" s="81"/>
      <c r="N19" s="81"/>
      <c r="O19" s="81"/>
      <c r="P19" s="98" t="s">
        <v>102</v>
      </c>
      <c r="Q19" s="67"/>
      <c r="R19" s="67"/>
      <c r="S19" s="67"/>
      <c r="T19" s="67"/>
      <c r="U19" s="67"/>
      <c r="V19" s="67"/>
      <c r="W19" s="67"/>
      <c r="X19" s="67"/>
    </row>
    <row r="20" spans="1:24" ht="15.75" customHeight="1">
      <c r="A20" s="69" t="s">
        <v>35</v>
      </c>
      <c r="B20" s="70"/>
      <c r="C20" s="71" t="s">
        <v>137</v>
      </c>
      <c r="D20" s="70"/>
      <c r="E20" s="71" t="s">
        <v>137</v>
      </c>
      <c r="F20" s="71">
        <v>2</v>
      </c>
      <c r="G20" s="70"/>
      <c r="H20" s="71">
        <v>2</v>
      </c>
      <c r="I20" s="70"/>
      <c r="J20" s="78"/>
      <c r="K20" s="78"/>
      <c r="L20" s="78"/>
      <c r="M20" s="78"/>
      <c r="N20" s="78"/>
      <c r="O20" s="78"/>
      <c r="P20" s="85" t="s">
        <v>102</v>
      </c>
      <c r="Q20" s="70"/>
      <c r="R20" s="70"/>
      <c r="S20" s="70"/>
      <c r="T20" s="70"/>
      <c r="U20" s="70"/>
      <c r="V20" s="70"/>
      <c r="W20" s="70"/>
      <c r="X20" s="70"/>
    </row>
    <row r="21" spans="1:24" ht="15.75" customHeight="1">
      <c r="A21" s="66" t="s">
        <v>36</v>
      </c>
      <c r="B21" s="67"/>
      <c r="C21" s="68" t="s">
        <v>137</v>
      </c>
      <c r="D21" s="67"/>
      <c r="E21" s="67"/>
      <c r="F21" s="67">
        <v>2</v>
      </c>
      <c r="G21" s="67">
        <v>2</v>
      </c>
      <c r="H21" s="67">
        <v>2</v>
      </c>
      <c r="I21" s="67"/>
      <c r="J21" s="81"/>
      <c r="K21" s="81"/>
      <c r="L21" s="81"/>
      <c r="M21" s="81"/>
      <c r="N21" s="81"/>
      <c r="O21" s="81"/>
      <c r="P21" s="98" t="s">
        <v>102</v>
      </c>
      <c r="Q21" s="67"/>
      <c r="R21" s="67"/>
      <c r="S21" s="67"/>
      <c r="T21" s="67"/>
      <c r="U21" s="67"/>
      <c r="V21" s="67"/>
      <c r="W21" s="67"/>
      <c r="X21" s="67"/>
    </row>
    <row r="22" spans="1:24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85" t="s">
        <v>102</v>
      </c>
      <c r="Q22" s="70"/>
      <c r="R22" s="70"/>
      <c r="S22" s="70"/>
      <c r="T22" s="70"/>
      <c r="U22" s="70"/>
      <c r="V22" s="70"/>
      <c r="W22" s="70"/>
      <c r="X22" s="70"/>
    </row>
    <row r="23" spans="1:24" ht="15.75" customHeight="1">
      <c r="A23" s="73"/>
      <c r="P23" s="73"/>
    </row>
    <row r="24" spans="1:24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4" t="s">
        <v>104</v>
      </c>
      <c r="Q24" s="75"/>
      <c r="R24" s="75"/>
      <c r="S24" s="75"/>
      <c r="T24" s="75"/>
      <c r="U24" s="75"/>
      <c r="V24" s="75"/>
      <c r="W24" s="75"/>
      <c r="X24" s="75"/>
    </row>
    <row r="25" spans="1:24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69" t="s">
        <v>105</v>
      </c>
      <c r="Q25" s="70"/>
      <c r="R25" s="70"/>
      <c r="S25" s="70"/>
      <c r="T25" s="70"/>
      <c r="U25" s="70"/>
      <c r="V25" s="70"/>
      <c r="W25" s="70"/>
      <c r="X25" s="70"/>
    </row>
    <row r="26" spans="1:24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4" t="s">
        <v>106</v>
      </c>
      <c r="Q26" s="75"/>
      <c r="R26" s="75"/>
      <c r="S26" s="75"/>
      <c r="T26" s="75"/>
      <c r="U26" s="75"/>
      <c r="V26" s="75"/>
      <c r="W26" s="75"/>
      <c r="X26" s="75"/>
    </row>
    <row r="27" spans="1:24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69" t="s">
        <v>107</v>
      </c>
      <c r="Q27" s="70"/>
      <c r="R27" s="70"/>
      <c r="S27" s="70"/>
      <c r="T27" s="70"/>
      <c r="U27" s="70"/>
      <c r="V27" s="70"/>
      <c r="W27" s="70"/>
      <c r="X27" s="70"/>
    </row>
    <row r="28" spans="1:24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4" t="s">
        <v>102</v>
      </c>
      <c r="Q28" s="75"/>
      <c r="R28" s="75"/>
      <c r="S28" s="75"/>
      <c r="T28" s="75"/>
      <c r="U28" s="75"/>
      <c r="V28" s="75"/>
      <c r="W28" s="75"/>
      <c r="X28" s="75"/>
    </row>
    <row r="29" spans="1:24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85" t="s">
        <v>102</v>
      </c>
      <c r="Q29" s="70"/>
      <c r="R29" s="70"/>
      <c r="S29" s="70"/>
      <c r="T29" s="70"/>
      <c r="U29" s="70"/>
      <c r="V29" s="70"/>
      <c r="W29" s="70"/>
      <c r="X29" s="70"/>
    </row>
    <row r="30" spans="1:24" ht="15.75" customHeight="1">
      <c r="A30" s="73"/>
      <c r="P30" s="73"/>
    </row>
    <row r="31" spans="1:24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6" t="s">
        <v>108</v>
      </c>
      <c r="Q31" s="67"/>
      <c r="R31" s="67"/>
      <c r="S31" s="67"/>
      <c r="T31" s="67"/>
      <c r="U31" s="67"/>
      <c r="V31" s="67"/>
      <c r="W31" s="67"/>
      <c r="X31" s="67"/>
    </row>
    <row r="32" spans="1:24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85" t="s">
        <v>102</v>
      </c>
      <c r="Q32" s="70"/>
      <c r="R32" s="70"/>
      <c r="S32" s="70"/>
      <c r="T32" s="70"/>
      <c r="U32" s="70"/>
      <c r="V32" s="70"/>
      <c r="W32" s="70"/>
      <c r="X32" s="70"/>
    </row>
    <row r="33" spans="1:24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6" t="s">
        <v>109</v>
      </c>
      <c r="Q33" s="67"/>
      <c r="R33" s="67"/>
      <c r="S33" s="67"/>
      <c r="T33" s="67"/>
      <c r="U33" s="67"/>
      <c r="V33" s="67"/>
      <c r="W33" s="67"/>
      <c r="X33" s="67"/>
    </row>
    <row r="34" spans="1:24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69" t="s">
        <v>110</v>
      </c>
      <c r="Q34" s="70"/>
      <c r="R34" s="70"/>
      <c r="S34" s="70"/>
      <c r="T34" s="70"/>
      <c r="U34" s="70"/>
      <c r="V34" s="70"/>
      <c r="W34" s="70"/>
      <c r="X34" s="70"/>
    </row>
  </sheetData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G7" sqref="G7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547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1.8749999999999999E-2</v>
      </c>
      <c r="E4" s="4">
        <v>3.6805555555555557E-2</v>
      </c>
      <c r="F4" s="4">
        <v>4.9999999999999996E-2</v>
      </c>
      <c r="G4" s="4">
        <v>6.5972222222222224E-2</v>
      </c>
      <c r="H4" s="86">
        <v>7.3611111111111113E-2</v>
      </c>
      <c r="I4" s="4">
        <v>7.7083333333333337E-2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157</v>
      </c>
      <c r="D5" t="s">
        <v>548</v>
      </c>
      <c r="E5" t="s">
        <v>549</v>
      </c>
      <c r="F5" t="s">
        <v>481</v>
      </c>
      <c r="G5" t="s">
        <v>94</v>
      </c>
      <c r="H5" t="s">
        <v>52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>
        <v>2</v>
      </c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/>
      <c r="E18" s="12">
        <v>1</v>
      </c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2</v>
      </c>
      <c r="E20" s="12"/>
      <c r="F20" s="12">
        <v>2</v>
      </c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23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547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1.8749999999999999E-2</v>
      </c>
      <c r="E4" s="34">
        <v>3.6805555555555557E-2</v>
      </c>
      <c r="F4" s="34">
        <v>4.9999999999999996E-2</v>
      </c>
      <c r="G4" s="34">
        <v>6.5972222222222224E-2</v>
      </c>
      <c r="H4" s="87">
        <v>7.3611111111111113E-2</v>
      </c>
      <c r="I4" s="34">
        <v>7.7083333333333337E-2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157</v>
      </c>
      <c r="D5" s="29" t="s">
        <v>548</v>
      </c>
      <c r="E5" s="29" t="s">
        <v>549</v>
      </c>
      <c r="F5" s="29" t="s">
        <v>481</v>
      </c>
      <c r="G5" s="29" t="s">
        <v>94</v>
      </c>
      <c r="H5" s="29" t="s">
        <v>52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88"/>
      <c r="F6" s="88">
        <v>1</v>
      </c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>
        <v>1</v>
      </c>
      <c r="F7" s="52"/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/>
      <c r="E18" s="52">
        <v>1</v>
      </c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/>
      <c r="F19" s="88">
        <v>1</v>
      </c>
      <c r="G19" s="88"/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1</v>
      </c>
      <c r="F20" s="52">
        <v>1</v>
      </c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">
        <v>547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1.8749999999999999E-2</v>
      </c>
      <c r="E4" s="63">
        <v>3.6805555555555557E-2</v>
      </c>
      <c r="F4" s="63">
        <v>4.9999999999999996E-2</v>
      </c>
      <c r="G4" s="63">
        <v>6.5972222222222224E-2</v>
      </c>
      <c r="H4" s="89">
        <v>7.3611111111111113E-2</v>
      </c>
      <c r="I4" s="63">
        <v>7.7083333333333337E-2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157</v>
      </c>
      <c r="D5" s="58" t="s">
        <v>548</v>
      </c>
      <c r="E5" s="58" t="s">
        <v>549</v>
      </c>
      <c r="F5" s="58" t="s">
        <v>481</v>
      </c>
      <c r="G5" s="58" t="s">
        <v>94</v>
      </c>
      <c r="H5" s="58" t="s">
        <v>52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>
        <v>2</v>
      </c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1"/>
      <c r="J14" s="14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>
        <v>2</v>
      </c>
      <c r="H15" s="75">
        <v>2</v>
      </c>
      <c r="I15" s="76">
        <v>2</v>
      </c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>
        <v>2</v>
      </c>
      <c r="D18" s="70"/>
      <c r="E18" s="71">
        <v>2</v>
      </c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8" t="s">
        <v>137</v>
      </c>
      <c r="F19" s="67">
        <v>2</v>
      </c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>
        <v>2</v>
      </c>
      <c r="E20" s="71">
        <v>2</v>
      </c>
      <c r="F20" s="70">
        <v>2</v>
      </c>
      <c r="G20" s="71">
        <v>2</v>
      </c>
      <c r="H20" s="71">
        <v>2</v>
      </c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 t="s">
        <v>137</v>
      </c>
      <c r="D21" s="67">
        <v>2</v>
      </c>
      <c r="E21" s="67">
        <v>2</v>
      </c>
      <c r="F21" s="67">
        <v>2</v>
      </c>
      <c r="G21" s="67">
        <v>2</v>
      </c>
      <c r="H21" s="67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H22" sqref="H22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550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2.4305555555555556E-2</v>
      </c>
      <c r="E4" s="4">
        <v>3.9583333333333331E-2</v>
      </c>
      <c r="F4" s="4">
        <v>5.2083333333333336E-2</v>
      </c>
      <c r="G4" s="4">
        <v>5.8333333333333327E-2</v>
      </c>
      <c r="H4" s="4">
        <v>6.6666666666666666E-2</v>
      </c>
      <c r="I4" s="4">
        <v>7.0833333333333331E-2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299</v>
      </c>
      <c r="D5" t="s">
        <v>56</v>
      </c>
      <c r="E5" t="s">
        <v>551</v>
      </c>
      <c r="F5" t="s">
        <v>543</v>
      </c>
      <c r="G5" t="s">
        <v>481</v>
      </c>
      <c r="H5" t="s">
        <v>94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>
        <v>2</v>
      </c>
      <c r="E8" s="9">
        <v>2</v>
      </c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>
        <v>2</v>
      </c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>
        <v>1</v>
      </c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1</v>
      </c>
      <c r="D20" s="12"/>
      <c r="E20" s="12"/>
      <c r="F20" s="12"/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>
        <v>2</v>
      </c>
      <c r="F21" s="9"/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326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550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2.4305555555555556E-2</v>
      </c>
      <c r="E4" s="34">
        <v>3.9583333333333331E-2</v>
      </c>
      <c r="F4" s="34">
        <v>5.2083333333333329E-2</v>
      </c>
      <c r="G4" s="34">
        <v>5.8333333333333334E-2</v>
      </c>
      <c r="H4" s="34">
        <v>6.6666666666666666E-2</v>
      </c>
      <c r="I4" s="34">
        <v>7.0833333333333331E-2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299</v>
      </c>
      <c r="D5" s="29" t="s">
        <v>56</v>
      </c>
      <c r="E5" s="29" t="s">
        <v>551</v>
      </c>
      <c r="F5" s="29" t="s">
        <v>543</v>
      </c>
      <c r="G5" s="29" t="s">
        <v>481</v>
      </c>
      <c r="H5" s="29" t="s">
        <v>94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1</v>
      </c>
      <c r="E6" s="88">
        <v>1</v>
      </c>
      <c r="F6" s="88"/>
      <c r="G6" s="88">
        <v>1</v>
      </c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>
        <v>1</v>
      </c>
      <c r="E8" s="88">
        <v>1</v>
      </c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1</v>
      </c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88">
        <v>1</v>
      </c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2</v>
      </c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HYPERLINK("https://archive.org/details/SpaceCoastRadioNEWS07222013","https://archive.org/details/SpaceCoastRadioNEWS07222013")</f>
        <v>https://archive.org/details/SpaceCoastRadioNEWS07222013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2.4305555555555556E-2</v>
      </c>
      <c r="E4" s="63">
        <v>3.9583333333333331E-2</v>
      </c>
      <c r="F4" s="63">
        <v>5.2083333333333336E-2</v>
      </c>
      <c r="G4" s="63">
        <v>5.8333333333333327E-2</v>
      </c>
      <c r="H4" s="63">
        <v>6.6666666666666666E-2</v>
      </c>
      <c r="I4" s="63">
        <v>7.0833333333333331E-2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299</v>
      </c>
      <c r="D5" s="58" t="s">
        <v>56</v>
      </c>
      <c r="E5" s="58" t="s">
        <v>551</v>
      </c>
      <c r="F5" s="58" t="s">
        <v>543</v>
      </c>
      <c r="G5" s="58" t="s">
        <v>481</v>
      </c>
      <c r="H5" s="58" t="s">
        <v>94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>
        <v>2</v>
      </c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>
        <v>2</v>
      </c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>
        <v>2</v>
      </c>
      <c r="I15" s="76">
        <v>2</v>
      </c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1">
        <v>2</v>
      </c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/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 t="s">
        <v>137</v>
      </c>
      <c r="D20" s="70"/>
      <c r="E20" s="70"/>
      <c r="F20" s="71">
        <v>2</v>
      </c>
      <c r="G20" s="71">
        <v>2</v>
      </c>
      <c r="H20" s="71">
        <v>2</v>
      </c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8" t="s">
        <v>137</v>
      </c>
      <c r="F21" s="68">
        <v>2</v>
      </c>
      <c r="G21" s="67">
        <v>2</v>
      </c>
      <c r="H21" s="67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7222013"/>
  </hyperlink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L15" sqref="L15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552</v>
      </c>
    </row>
    <row r="4" spans="1:27" s="3" customFormat="1">
      <c r="A4" s="3" t="s">
        <v>3</v>
      </c>
      <c r="B4" s="4">
        <v>0</v>
      </c>
      <c r="C4" s="4">
        <v>2.0833333333333333E-3</v>
      </c>
      <c r="D4" s="4">
        <v>4.3750000000000004E-2</v>
      </c>
      <c r="E4" s="4">
        <v>5.6944444444444443E-2</v>
      </c>
      <c r="F4" s="4">
        <v>6.458333333333334E-2</v>
      </c>
      <c r="G4" s="4">
        <v>7.7083333333333337E-2</v>
      </c>
      <c r="H4" s="4">
        <v>8.5416666666666655E-2</v>
      </c>
      <c r="I4" s="4">
        <v>9.0277777777777776E-2</v>
      </c>
      <c r="J4" s="86">
        <v>9.7222222222222224E-2</v>
      </c>
      <c r="K4" s="4">
        <v>0.1013888888888889</v>
      </c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484</v>
      </c>
      <c r="D5" t="s">
        <v>487</v>
      </c>
      <c r="E5" t="s">
        <v>509</v>
      </c>
      <c r="F5" t="s">
        <v>553</v>
      </c>
      <c r="G5" t="s">
        <v>544</v>
      </c>
      <c r="H5" t="s">
        <v>481</v>
      </c>
      <c r="I5" t="s">
        <v>94</v>
      </c>
      <c r="J5" t="s">
        <v>52</v>
      </c>
      <c r="K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/>
      <c r="F6" s="9"/>
      <c r="G6" s="9"/>
      <c r="H6" s="9"/>
      <c r="I6" s="9"/>
      <c r="J6" s="9"/>
      <c r="K6" s="9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>
        <v>2</v>
      </c>
      <c r="F7" s="12">
        <v>2</v>
      </c>
      <c r="G7" s="12">
        <v>2</v>
      </c>
      <c r="H7" s="12">
        <v>2</v>
      </c>
      <c r="I7" s="12">
        <v>2</v>
      </c>
      <c r="J7" s="12">
        <v>2</v>
      </c>
      <c r="K7" s="12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2</v>
      </c>
      <c r="D14" s="12"/>
      <c r="E14" s="12"/>
      <c r="F14" s="12"/>
      <c r="G14" s="12"/>
      <c r="H14" s="12"/>
      <c r="I14" s="12"/>
      <c r="J14" s="12"/>
      <c r="K14" s="12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>
        <v>2</v>
      </c>
      <c r="J15" s="18">
        <v>2</v>
      </c>
      <c r="K15" s="18">
        <v>2</v>
      </c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/>
      <c r="I17" s="9">
        <v>2</v>
      </c>
      <c r="J17" s="9">
        <v>2</v>
      </c>
      <c r="K17" s="9">
        <v>2</v>
      </c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/>
      <c r="E18" s="12"/>
      <c r="F18" s="12"/>
      <c r="G18" s="12"/>
      <c r="H18" s="12"/>
      <c r="I18" s="12"/>
      <c r="J18" s="12"/>
      <c r="K18" s="12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9"/>
      <c r="J19" s="9"/>
      <c r="K19" s="9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1</v>
      </c>
      <c r="E20" s="12"/>
      <c r="F20" s="12"/>
      <c r="G20" s="12">
        <v>2</v>
      </c>
      <c r="H20" s="12"/>
      <c r="I20" s="12"/>
      <c r="J20" s="12"/>
      <c r="K20" s="12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/>
      <c r="F21" s="9"/>
      <c r="G21" s="9"/>
      <c r="H21" s="9">
        <v>2</v>
      </c>
      <c r="I21" s="9">
        <v>2</v>
      </c>
      <c r="J21" s="9">
        <v>2</v>
      </c>
      <c r="K21" s="9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329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552</v>
      </c>
    </row>
    <row r="4" spans="1:27" s="33" customFormat="1">
      <c r="A4" s="33" t="s">
        <v>3</v>
      </c>
      <c r="B4" s="34">
        <v>0</v>
      </c>
      <c r="C4" s="34">
        <v>2.0833333333333333E-3</v>
      </c>
      <c r="D4" s="34">
        <v>4.3749999999999997E-2</v>
      </c>
      <c r="E4" s="34">
        <v>5.6944444444444443E-2</v>
      </c>
      <c r="F4" s="34">
        <v>6.4583333333333326E-2</v>
      </c>
      <c r="G4" s="34">
        <v>7.7083333333333337E-2</v>
      </c>
      <c r="H4" s="34">
        <v>8.5416666666666669E-2</v>
      </c>
      <c r="I4" s="34">
        <v>9.0277777777777776E-2</v>
      </c>
      <c r="J4" s="87">
        <v>9.7222222222222224E-2</v>
      </c>
      <c r="K4" s="34">
        <v>0.10138888888888889</v>
      </c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484</v>
      </c>
      <c r="D5" s="29" t="s">
        <v>487</v>
      </c>
      <c r="E5" s="29" t="s">
        <v>509</v>
      </c>
      <c r="F5" s="29" t="s">
        <v>553</v>
      </c>
      <c r="G5" s="29" t="s">
        <v>544</v>
      </c>
      <c r="H5" s="29" t="s">
        <v>481</v>
      </c>
      <c r="I5" s="29" t="s">
        <v>94</v>
      </c>
      <c r="J5" s="29" t="s">
        <v>52</v>
      </c>
      <c r="K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/>
      <c r="F6" s="88"/>
      <c r="G6" s="88"/>
      <c r="H6" s="88"/>
      <c r="I6" s="88"/>
      <c r="J6" s="88"/>
      <c r="K6" s="88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>
        <v>1</v>
      </c>
      <c r="F7" s="52">
        <v>1</v>
      </c>
      <c r="G7" s="52"/>
      <c r="H7" s="52"/>
      <c r="I7" s="52"/>
      <c r="J7" s="52"/>
      <c r="K7" s="52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/>
      <c r="F8" s="88"/>
      <c r="G8" s="88"/>
      <c r="H8" s="88"/>
      <c r="I8" s="88"/>
      <c r="J8" s="88"/>
      <c r="K8" s="88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K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>
        <v>2</v>
      </c>
      <c r="J15" s="54">
        <v>2</v>
      </c>
      <c r="K15" s="54">
        <v>2</v>
      </c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/>
      <c r="I17" s="88">
        <v>2</v>
      </c>
      <c r="J17" s="88">
        <v>2</v>
      </c>
      <c r="K17" s="88">
        <v>2</v>
      </c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/>
      <c r="E18" s="52"/>
      <c r="F18" s="52"/>
      <c r="G18" s="52"/>
      <c r="H18" s="52"/>
      <c r="I18" s="52"/>
      <c r="J18" s="52"/>
      <c r="K18" s="52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/>
      <c r="F19" s="88"/>
      <c r="G19" s="88">
        <v>1</v>
      </c>
      <c r="H19" s="88"/>
      <c r="I19" s="88"/>
      <c r="J19" s="88"/>
      <c r="K19" s="88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1</v>
      </c>
      <c r="F20" s="52">
        <v>1</v>
      </c>
      <c r="G20" s="52">
        <v>1</v>
      </c>
      <c r="H20" s="52">
        <v>1</v>
      </c>
      <c r="I20" s="52">
        <v>1</v>
      </c>
      <c r="J20" s="52">
        <v>1</v>
      </c>
      <c r="K20" s="52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/>
      <c r="H21" s="88">
        <v>1</v>
      </c>
      <c r="I21" s="88">
        <v>2</v>
      </c>
      <c r="J21" s="88">
        <v>2</v>
      </c>
      <c r="K21" s="88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" width="10" style="59" customWidth="1"/>
    <col min="3" max="3" width="10.734375" style="59" customWidth="1"/>
    <col min="4" max="26" width="7.734375" style="59" customWidth="1"/>
    <col min="27" max="16384" width="15.1015625" style="59"/>
  </cols>
  <sheetData>
    <row r="1" spans="1:26" ht="14.4">
      <c r="A1" s="58" t="s">
        <v>0</v>
      </c>
      <c r="B1" s="58"/>
      <c r="C1" s="58"/>
    </row>
    <row r="2" spans="1:26" ht="14.4">
      <c r="A2" s="60" t="s">
        <v>130</v>
      </c>
      <c r="B2" s="58"/>
      <c r="C2" s="58"/>
    </row>
    <row r="3" spans="1:26" ht="14.4">
      <c r="A3" s="61" t="str">
        <f>HYPERLINK("https://archive.org/details/SundayMorningNewsSeptember92012","https://archive.org/details/SundayMorningNewsSeptember92012")</f>
        <v>https://archive.org/details/SundayMorningNewsSeptember92012</v>
      </c>
      <c r="B3" s="58"/>
      <c r="C3" s="58"/>
    </row>
    <row r="4" spans="1:26" ht="14.4">
      <c r="A4" s="62" t="s">
        <v>3</v>
      </c>
      <c r="B4" s="63">
        <v>0</v>
      </c>
      <c r="C4" s="63">
        <v>1.5972222222222224E-2</v>
      </c>
      <c r="D4" s="63">
        <v>4.4444444444444446E-2</v>
      </c>
      <c r="E4" s="63">
        <v>7.1527777777777787E-2</v>
      </c>
      <c r="F4" s="63">
        <v>9.1666666666666674E-2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150</v>
      </c>
      <c r="C5" s="58" t="s">
        <v>151</v>
      </c>
      <c r="D5" s="58" t="s">
        <v>152</v>
      </c>
      <c r="E5" s="58" t="s">
        <v>153</v>
      </c>
      <c r="F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8">
        <v>2</v>
      </c>
      <c r="C8" s="68">
        <v>2</v>
      </c>
      <c r="D8" s="68">
        <v>2</v>
      </c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6">
        <v>2</v>
      </c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8">
        <v>2</v>
      </c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1">
        <v>2</v>
      </c>
      <c r="D20" s="71">
        <v>2</v>
      </c>
      <c r="E20" s="71">
        <v>2</v>
      </c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8">
        <v>2</v>
      </c>
      <c r="E21" s="67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B30" s="58"/>
      <c r="C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undayMorningNewsSeptember92012"/>
  </hyperlink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HYPERLINK("https://archive.org/details/SpaceCoastRadioNews09192013","https://archive.org/details/SpaceCoastRadioNews09192013")</f>
        <v>https://archive.org/details/SpaceCoastRadioNews09192013</v>
      </c>
    </row>
    <row r="4" spans="1:26" ht="14.4">
      <c r="A4" s="62" t="s">
        <v>3</v>
      </c>
      <c r="B4" s="63">
        <v>0</v>
      </c>
      <c r="C4" s="63">
        <v>2.0833333333333333E-3</v>
      </c>
      <c r="D4" s="63">
        <v>4.3750000000000004E-2</v>
      </c>
      <c r="E4" s="63">
        <v>5.6944444444444443E-2</v>
      </c>
      <c r="F4" s="63">
        <v>6.458333333333334E-2</v>
      </c>
      <c r="G4" s="63">
        <v>7.7083333333333337E-2</v>
      </c>
      <c r="H4" s="63">
        <v>8.5416666666666655E-2</v>
      </c>
      <c r="I4" s="63">
        <v>9.0277777777777776E-2</v>
      </c>
      <c r="J4" s="89">
        <v>9.7222222222222224E-2</v>
      </c>
      <c r="K4" s="63">
        <v>0.1013888888888889</v>
      </c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484</v>
      </c>
      <c r="D5" s="58" t="s">
        <v>487</v>
      </c>
      <c r="E5" s="58" t="s">
        <v>509</v>
      </c>
      <c r="F5" s="58" t="s">
        <v>553</v>
      </c>
      <c r="G5" s="58" t="s">
        <v>544</v>
      </c>
      <c r="H5" s="58" t="s">
        <v>481</v>
      </c>
      <c r="I5" s="58" t="s">
        <v>94</v>
      </c>
      <c r="J5" s="58" t="s">
        <v>52</v>
      </c>
      <c r="K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>
        <v>2</v>
      </c>
      <c r="F7" s="70">
        <v>2</v>
      </c>
      <c r="G7" s="70">
        <v>2</v>
      </c>
      <c r="H7" s="70">
        <v>2</v>
      </c>
      <c r="I7" s="70">
        <v>2</v>
      </c>
      <c r="J7" s="70">
        <v>2</v>
      </c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1">
        <v>2</v>
      </c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>
        <v>2</v>
      </c>
      <c r="K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1" t="s">
        <v>137</v>
      </c>
      <c r="D14" s="70"/>
      <c r="E14" s="70"/>
      <c r="F14" s="70"/>
      <c r="G14" s="70"/>
      <c r="H14" s="70"/>
      <c r="I14" s="70"/>
      <c r="J14" s="70"/>
      <c r="K14" s="70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>
        <v>2</v>
      </c>
      <c r="J15" s="75">
        <v>2</v>
      </c>
      <c r="K15" s="76">
        <v>2</v>
      </c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8">
        <v>2</v>
      </c>
      <c r="I17" s="67">
        <v>2</v>
      </c>
      <c r="J17" s="67">
        <v>2</v>
      </c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>
        <v>2</v>
      </c>
      <c r="D18" s="70"/>
      <c r="E18" s="70"/>
      <c r="F18" s="70"/>
      <c r="G18" s="70"/>
      <c r="H18" s="70"/>
      <c r="I18" s="70"/>
      <c r="J18" s="70"/>
      <c r="K18" s="70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>
        <v>2</v>
      </c>
      <c r="G19" s="67"/>
      <c r="H19" s="67"/>
      <c r="I19" s="67"/>
      <c r="J19" s="67"/>
      <c r="K19" s="67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1" t="s">
        <v>137</v>
      </c>
      <c r="E20" s="70"/>
      <c r="F20" s="70"/>
      <c r="G20" s="70">
        <v>2</v>
      </c>
      <c r="H20" s="71">
        <v>2</v>
      </c>
      <c r="I20" s="71">
        <v>2</v>
      </c>
      <c r="J20" s="71">
        <v>2</v>
      </c>
      <c r="K20" s="70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 t="s">
        <v>137</v>
      </c>
      <c r="D21" s="67">
        <v>2</v>
      </c>
      <c r="E21" s="67"/>
      <c r="F21" s="68">
        <v>2</v>
      </c>
      <c r="G21" s="67"/>
      <c r="H21" s="67">
        <v>2</v>
      </c>
      <c r="I21" s="67">
        <v>2</v>
      </c>
      <c r="J21" s="67">
        <v>2</v>
      </c>
      <c r="K21" s="67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192013"/>
  </hyperlink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E14" sqref="E14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554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2.1527777777777781E-2</v>
      </c>
      <c r="E4" s="4">
        <v>4.7916666666666663E-2</v>
      </c>
      <c r="F4" s="4">
        <v>6.7361111111111108E-2</v>
      </c>
      <c r="G4" s="4">
        <v>7.8472222222222221E-2</v>
      </c>
      <c r="H4" s="86">
        <v>8.5416666666666655E-2</v>
      </c>
      <c r="I4" s="4">
        <v>8.9583333333333334E-2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555</v>
      </c>
      <c r="D5" t="s">
        <v>155</v>
      </c>
      <c r="E5" t="s">
        <v>556</v>
      </c>
      <c r="F5" t="s">
        <v>481</v>
      </c>
      <c r="G5" t="s">
        <v>94</v>
      </c>
      <c r="H5" t="s">
        <v>20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2</v>
      </c>
      <c r="E20" s="12"/>
      <c r="F20" s="12">
        <v>1</v>
      </c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32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554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2.1527777777777778E-2</v>
      </c>
      <c r="E4" s="34">
        <v>4.7916666666666663E-2</v>
      </c>
      <c r="F4" s="34">
        <v>6.7361111111111108E-2</v>
      </c>
      <c r="G4" s="34">
        <v>7.8472222222222221E-2</v>
      </c>
      <c r="H4" s="87">
        <v>8.5416666666666669E-2</v>
      </c>
      <c r="I4" s="34">
        <v>8.9583333333333334E-2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555</v>
      </c>
      <c r="D5" s="29" t="s">
        <v>155</v>
      </c>
      <c r="E5" s="29" t="s">
        <v>556</v>
      </c>
      <c r="F5" s="29" t="s">
        <v>481</v>
      </c>
      <c r="G5" s="29" t="s">
        <v>94</v>
      </c>
      <c r="H5" s="29" t="s">
        <v>20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2</v>
      </c>
      <c r="E6" s="88"/>
      <c r="F6" s="88"/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2</v>
      </c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1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88"/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>
        <v>1</v>
      </c>
      <c r="F20" s="52">
        <v>1</v>
      </c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">
        <v>554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2.1527777777777781E-2</v>
      </c>
      <c r="E4" s="63">
        <v>4.7916666666666663E-2</v>
      </c>
      <c r="F4" s="63">
        <v>6.7361111111111108E-2</v>
      </c>
      <c r="G4" s="63">
        <v>7.8472222222222221E-2</v>
      </c>
      <c r="H4" s="89">
        <v>8.5416666666666655E-2</v>
      </c>
      <c r="I4" s="63">
        <v>8.9583333333333334E-2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555</v>
      </c>
      <c r="D5" s="58" t="s">
        <v>155</v>
      </c>
      <c r="E5" s="58" t="s">
        <v>556</v>
      </c>
      <c r="F5" s="58" t="s">
        <v>481</v>
      </c>
      <c r="G5" s="58" t="s">
        <v>94</v>
      </c>
      <c r="H5" s="58" t="s">
        <v>20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>
        <v>2</v>
      </c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1" t="s">
        <v>137</v>
      </c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>
        <v>2</v>
      </c>
      <c r="H15" s="75">
        <v>2</v>
      </c>
      <c r="I15" s="76">
        <v>2</v>
      </c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/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>
        <v>2</v>
      </c>
      <c r="E20" s="70"/>
      <c r="F20" s="71">
        <v>2</v>
      </c>
      <c r="G20" s="71">
        <v>2</v>
      </c>
      <c r="H20" s="71">
        <v>2</v>
      </c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/>
      <c r="F21" s="67">
        <v>2</v>
      </c>
      <c r="G21" s="67">
        <v>2</v>
      </c>
      <c r="H21" s="67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>
  <dimension ref="A1:AB34"/>
  <sheetViews>
    <sheetView zoomScaleNormal="100" zoomScalePageLayoutView="150" workbookViewId="0">
      <selection activeCell="I18" sqref="I18"/>
    </sheetView>
  </sheetViews>
  <sheetFormatPr defaultColWidth="8.83984375" defaultRowHeight="14.4"/>
  <cols>
    <col min="1" max="1" width="60" customWidth="1"/>
  </cols>
  <sheetData>
    <row r="1" spans="1:28">
      <c r="A1" t="s">
        <v>0</v>
      </c>
    </row>
    <row r="2" spans="1:28">
      <c r="A2" s="1" t="s">
        <v>476</v>
      </c>
    </row>
    <row r="3" spans="1:28">
      <c r="A3" s="2" t="s">
        <v>557</v>
      </c>
    </row>
    <row r="4" spans="1:28" s="3" customFormat="1">
      <c r="A4" s="3" t="s">
        <v>3</v>
      </c>
      <c r="B4" s="4">
        <v>0</v>
      </c>
      <c r="C4" s="4">
        <v>3.472222222222222E-3</v>
      </c>
      <c r="D4" s="4">
        <v>1.3888888888888888E-2</v>
      </c>
      <c r="E4" s="5">
        <v>2.361111111111111E-2</v>
      </c>
      <c r="F4" s="4">
        <v>2.9166666666666664E-2</v>
      </c>
      <c r="G4" s="4">
        <v>4.3055555555555562E-2</v>
      </c>
      <c r="H4" s="4">
        <v>5.486111111111111E-2</v>
      </c>
      <c r="I4" s="4">
        <v>6.6666666666666666E-2</v>
      </c>
      <c r="J4" s="4">
        <v>7.6388888888888895E-2</v>
      </c>
      <c r="K4" s="4">
        <v>8.1944444444444445E-2</v>
      </c>
      <c r="L4" s="4"/>
      <c r="M4" s="4"/>
      <c r="N4" s="4"/>
      <c r="O4" s="4"/>
      <c r="P4" s="4"/>
      <c r="Q4" s="4"/>
      <c r="R4" s="4"/>
      <c r="S4" s="4"/>
      <c r="T4" s="6"/>
      <c r="U4" s="6"/>
      <c r="V4" s="6"/>
      <c r="W4" s="6"/>
      <c r="X4" s="6"/>
      <c r="Y4" s="6"/>
      <c r="Z4" s="6"/>
      <c r="AA4" s="6"/>
      <c r="AB4" s="6"/>
    </row>
    <row r="5" spans="1:28">
      <c r="B5" t="s">
        <v>4</v>
      </c>
      <c r="C5" t="s">
        <v>90</v>
      </c>
      <c r="D5" t="s">
        <v>62</v>
      </c>
      <c r="E5" t="s">
        <v>558</v>
      </c>
      <c r="F5" t="s">
        <v>320</v>
      </c>
      <c r="G5" t="s">
        <v>559</v>
      </c>
      <c r="H5" t="s">
        <v>544</v>
      </c>
      <c r="I5" t="s">
        <v>481</v>
      </c>
      <c r="J5" t="s">
        <v>94</v>
      </c>
      <c r="K5" t="s">
        <v>98</v>
      </c>
      <c r="T5" s="7"/>
      <c r="U5" s="7"/>
      <c r="V5" s="7"/>
      <c r="W5" s="7"/>
      <c r="X5" s="7"/>
      <c r="Y5" s="7"/>
      <c r="AA5" s="7"/>
      <c r="AB5" s="7"/>
    </row>
    <row r="6" spans="1:28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9"/>
      <c r="J6" s="9"/>
      <c r="K6" s="9"/>
      <c r="L6" s="9"/>
      <c r="M6" s="10"/>
      <c r="N6" s="10"/>
      <c r="O6" s="10"/>
      <c r="P6" s="10"/>
      <c r="Q6" s="10"/>
      <c r="R6" s="10"/>
      <c r="S6" s="8" t="s">
        <v>23</v>
      </c>
      <c r="T6" s="10"/>
      <c r="U6" s="10"/>
      <c r="V6" s="10"/>
      <c r="W6" s="10"/>
      <c r="X6" s="10"/>
      <c r="Y6" s="10"/>
      <c r="Z6" s="10"/>
      <c r="AA6" s="10"/>
      <c r="AB6" s="10"/>
    </row>
    <row r="7" spans="1:28" ht="15.3">
      <c r="A7" s="11" t="s">
        <v>24</v>
      </c>
      <c r="B7" s="12"/>
      <c r="C7" s="12"/>
      <c r="D7" s="12"/>
      <c r="E7" s="12">
        <v>2</v>
      </c>
      <c r="F7" s="12">
        <v>2</v>
      </c>
      <c r="G7" s="12">
        <v>2</v>
      </c>
      <c r="H7" s="12">
        <v>2</v>
      </c>
      <c r="I7" s="12">
        <v>2</v>
      </c>
      <c r="J7" s="12">
        <v>2</v>
      </c>
      <c r="K7" s="12"/>
      <c r="L7" s="12"/>
      <c r="M7" s="13"/>
      <c r="N7" s="13"/>
      <c r="O7" s="13"/>
      <c r="P7" s="13"/>
      <c r="Q7" s="13"/>
      <c r="R7" s="13"/>
      <c r="S7" s="11" t="s">
        <v>24</v>
      </c>
      <c r="T7" s="13"/>
      <c r="U7" s="13"/>
      <c r="V7" s="13"/>
      <c r="W7" s="13"/>
      <c r="X7" s="13"/>
      <c r="Y7" s="13"/>
      <c r="Z7" s="13"/>
      <c r="AA7" s="13"/>
      <c r="AB7" s="13"/>
    </row>
    <row r="8" spans="1:28" s="14" customFormat="1" ht="15.3">
      <c r="A8" s="8" t="s">
        <v>25</v>
      </c>
      <c r="B8" s="9"/>
      <c r="C8" s="9">
        <v>2</v>
      </c>
      <c r="D8" s="9">
        <v>2</v>
      </c>
      <c r="E8" s="9"/>
      <c r="F8" s="9"/>
      <c r="G8" s="9"/>
      <c r="H8" s="9"/>
      <c r="I8" s="9"/>
      <c r="J8" s="9"/>
      <c r="K8" s="9"/>
      <c r="L8" s="9"/>
      <c r="M8" s="10"/>
      <c r="N8" s="10"/>
      <c r="O8" s="10"/>
      <c r="P8" s="10"/>
      <c r="Q8" s="10"/>
      <c r="R8" s="10"/>
      <c r="S8" s="8" t="s">
        <v>25</v>
      </c>
      <c r="T8" s="10"/>
      <c r="U8" s="10"/>
      <c r="V8" s="10"/>
      <c r="W8" s="10"/>
      <c r="X8" s="10"/>
      <c r="Y8" s="10"/>
      <c r="Z8" s="10"/>
      <c r="AA8" s="10"/>
      <c r="AB8" s="10"/>
    </row>
    <row r="9" spans="1:28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3"/>
      <c r="N9" s="13"/>
      <c r="O9" s="13"/>
      <c r="P9" s="13"/>
      <c r="Q9" s="13"/>
      <c r="R9" s="13"/>
      <c r="S9" s="11" t="s">
        <v>26</v>
      </c>
      <c r="T9" s="13"/>
      <c r="U9" s="13"/>
      <c r="V9" s="13"/>
      <c r="W9" s="13"/>
      <c r="X9" s="13"/>
      <c r="Y9" s="13"/>
      <c r="Z9" s="13"/>
      <c r="AA9" s="13"/>
      <c r="AB9" s="13"/>
    </row>
    <row r="10" spans="1:28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10"/>
      <c r="N10" s="10"/>
      <c r="O10" s="10"/>
      <c r="P10" s="10"/>
      <c r="Q10" s="10"/>
      <c r="R10" s="10"/>
      <c r="S10" s="8" t="s">
        <v>99</v>
      </c>
      <c r="T10" s="10"/>
      <c r="U10" s="10"/>
      <c r="V10" s="10"/>
      <c r="W10" s="10"/>
      <c r="X10" s="10"/>
      <c r="Y10" s="10"/>
      <c r="Z10" s="10"/>
      <c r="AA10" s="10"/>
      <c r="AB10" s="10"/>
    </row>
    <row r="11" spans="1:28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3"/>
      <c r="N11" s="13"/>
      <c r="O11" s="13"/>
      <c r="P11" s="13"/>
      <c r="Q11" s="13"/>
      <c r="R11" s="13"/>
      <c r="S11" s="11" t="s">
        <v>100</v>
      </c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>
        <v>2</v>
      </c>
      <c r="L12" s="17"/>
      <c r="S12" s="15"/>
    </row>
    <row r="13" spans="1:28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9"/>
      <c r="N13" s="19"/>
      <c r="O13" s="19"/>
      <c r="P13" s="19"/>
      <c r="Q13" s="19"/>
      <c r="R13" s="19"/>
      <c r="S13" s="16" t="s">
        <v>101</v>
      </c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5.3">
      <c r="A14" s="16" t="s">
        <v>30</v>
      </c>
      <c r="B14" s="12"/>
      <c r="C14" s="12"/>
      <c r="D14" s="12"/>
      <c r="E14" s="12"/>
      <c r="F14" s="12"/>
      <c r="G14" s="12"/>
      <c r="H14" s="12">
        <v>2</v>
      </c>
      <c r="I14" s="12"/>
      <c r="J14" s="12"/>
      <c r="K14" s="12"/>
      <c r="L14" s="12"/>
      <c r="M14" s="21"/>
      <c r="N14" s="21"/>
      <c r="O14" s="21"/>
      <c r="P14" s="21"/>
      <c r="Q14" s="21"/>
      <c r="R14" s="21"/>
      <c r="S14" s="28" t="s">
        <v>102</v>
      </c>
      <c r="T14" s="13"/>
      <c r="U14" s="13"/>
      <c r="V14" s="13"/>
      <c r="W14" s="13"/>
      <c r="X14" s="13"/>
      <c r="Y14" s="13"/>
      <c r="Z14" s="13"/>
      <c r="AA14" s="13"/>
      <c r="AB14" s="13"/>
    </row>
    <row r="15" spans="1:28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/>
      <c r="J15" s="18">
        <v>2</v>
      </c>
      <c r="K15" s="18">
        <v>2</v>
      </c>
      <c r="L15" s="18"/>
      <c r="M15" s="23"/>
      <c r="N15" s="23"/>
      <c r="O15" s="23"/>
      <c r="P15" s="23"/>
      <c r="Q15" s="23"/>
      <c r="R15" s="23"/>
      <c r="S15" s="27" t="s">
        <v>102</v>
      </c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S16" s="15"/>
    </row>
    <row r="17" spans="1:28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/>
      <c r="M17" s="10"/>
      <c r="N17" s="10"/>
      <c r="O17" s="10"/>
      <c r="P17" s="10"/>
      <c r="Q17" s="10"/>
      <c r="R17" s="10"/>
      <c r="S17" s="8" t="s">
        <v>103</v>
      </c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3">
      <c r="A18" s="11" t="s">
        <v>33</v>
      </c>
      <c r="B18" s="12"/>
      <c r="C18" s="12"/>
      <c r="D18" s="12">
        <v>1</v>
      </c>
      <c r="E18" s="12"/>
      <c r="F18" s="12"/>
      <c r="G18" s="12">
        <v>2</v>
      </c>
      <c r="H18" s="12">
        <v>1</v>
      </c>
      <c r="I18" s="12"/>
      <c r="J18" s="12"/>
      <c r="K18" s="12"/>
      <c r="L18" s="12"/>
      <c r="M18" s="21"/>
      <c r="N18" s="21"/>
      <c r="O18" s="21"/>
      <c r="P18" s="21"/>
      <c r="Q18" s="21"/>
      <c r="R18" s="21"/>
      <c r="S18" s="28" t="s">
        <v>102</v>
      </c>
      <c r="T18" s="13"/>
      <c r="U18" s="13"/>
      <c r="V18" s="13"/>
      <c r="W18" s="13"/>
      <c r="X18" s="13"/>
      <c r="Y18" s="13"/>
      <c r="Z18" s="13"/>
      <c r="AA18" s="13"/>
      <c r="AB18" s="13"/>
    </row>
    <row r="19" spans="1:28" s="14" customFormat="1" ht="15.3">
      <c r="A19" s="8" t="s">
        <v>34</v>
      </c>
      <c r="B19" s="9"/>
      <c r="C19" s="9">
        <v>2</v>
      </c>
      <c r="D19" s="9">
        <v>2</v>
      </c>
      <c r="E19" s="9">
        <v>1</v>
      </c>
      <c r="F19" s="9"/>
      <c r="G19" s="9">
        <v>2</v>
      </c>
      <c r="H19" s="9">
        <v>2</v>
      </c>
      <c r="I19" s="9"/>
      <c r="J19" s="9"/>
      <c r="K19" s="9"/>
      <c r="L19" s="9"/>
      <c r="M19" s="24"/>
      <c r="N19" s="24"/>
      <c r="O19" s="24"/>
      <c r="P19" s="24"/>
      <c r="Q19" s="24"/>
      <c r="R19" s="24"/>
      <c r="S19" s="95" t="s">
        <v>102</v>
      </c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3">
      <c r="A20" s="11" t="s">
        <v>35</v>
      </c>
      <c r="B20" s="12"/>
      <c r="C20" s="12"/>
      <c r="D20" s="12"/>
      <c r="E20" s="12"/>
      <c r="F20" s="12">
        <v>2</v>
      </c>
      <c r="G20" s="12"/>
      <c r="H20" s="12"/>
      <c r="I20" s="12"/>
      <c r="J20" s="12"/>
      <c r="K20" s="12"/>
      <c r="L20" s="12"/>
      <c r="M20" s="21"/>
      <c r="N20" s="21"/>
      <c r="O20" s="21"/>
      <c r="P20" s="21"/>
      <c r="Q20" s="21"/>
      <c r="R20" s="21"/>
      <c r="S20" s="28" t="s">
        <v>102</v>
      </c>
      <c r="T20" s="13"/>
      <c r="U20" s="13"/>
      <c r="V20" s="13"/>
      <c r="W20" s="13"/>
      <c r="X20" s="13"/>
      <c r="Y20" s="13"/>
      <c r="Z20" s="13"/>
      <c r="AA20" s="13"/>
      <c r="AB20" s="13"/>
    </row>
    <row r="21" spans="1:28" s="14" customFormat="1" ht="15.3">
      <c r="A21" s="8" t="s">
        <v>36</v>
      </c>
      <c r="B21" s="9"/>
      <c r="C21" s="9"/>
      <c r="D21" s="9"/>
      <c r="E21" s="9"/>
      <c r="F21" s="9">
        <v>2</v>
      </c>
      <c r="G21" s="9">
        <v>2</v>
      </c>
      <c r="H21" s="9">
        <v>2</v>
      </c>
      <c r="I21" s="9">
        <v>2</v>
      </c>
      <c r="J21" s="9">
        <v>2</v>
      </c>
      <c r="K21" s="9"/>
      <c r="L21" s="9"/>
      <c r="M21" s="24"/>
      <c r="N21" s="24"/>
      <c r="O21" s="24"/>
      <c r="P21" s="24"/>
      <c r="Q21" s="24"/>
      <c r="R21" s="24"/>
      <c r="S21" s="95" t="s">
        <v>102</v>
      </c>
      <c r="T21" s="10"/>
      <c r="U21" s="10"/>
      <c r="V21" s="10"/>
      <c r="W21" s="10"/>
      <c r="X21" s="10"/>
      <c r="Y21" s="10"/>
      <c r="Z21" s="10"/>
      <c r="AA21" s="10"/>
      <c r="AB21" s="10"/>
    </row>
    <row r="22" spans="1:28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8" t="s">
        <v>102</v>
      </c>
      <c r="T22" s="13"/>
      <c r="U22" s="13"/>
      <c r="V22" s="13"/>
      <c r="W22" s="13"/>
      <c r="X22" s="13"/>
      <c r="Y22" s="13"/>
      <c r="Z22" s="13"/>
      <c r="AA22" s="13"/>
      <c r="AB22" s="13"/>
    </row>
    <row r="23" spans="1:28" ht="15.3">
      <c r="A23" s="15"/>
      <c r="S23" s="15"/>
    </row>
    <row r="24" spans="1:28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6" t="s">
        <v>104</v>
      </c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1" t="s">
        <v>105</v>
      </c>
      <c r="T25" s="13"/>
      <c r="U25" s="13"/>
      <c r="V25" s="13"/>
      <c r="W25" s="13"/>
      <c r="X25" s="13"/>
      <c r="Y25" s="13"/>
      <c r="Z25" s="13"/>
      <c r="AA25" s="13"/>
      <c r="AB25" s="13"/>
    </row>
    <row r="26" spans="1:28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6" t="s">
        <v>106</v>
      </c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1" t="s">
        <v>107</v>
      </c>
      <c r="T27" s="13"/>
      <c r="U27" s="13"/>
      <c r="V27" s="13"/>
      <c r="W27" s="13"/>
      <c r="X27" s="13"/>
      <c r="Y27" s="13"/>
      <c r="Z27" s="13"/>
      <c r="AA27" s="13"/>
      <c r="AB27" s="13"/>
    </row>
    <row r="28" spans="1:28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7" t="s">
        <v>102</v>
      </c>
      <c r="T28" s="19"/>
      <c r="U28" s="19"/>
      <c r="V28" s="19"/>
      <c r="W28" s="19"/>
      <c r="X28" s="19"/>
      <c r="Y28" s="19"/>
      <c r="Z28" s="19"/>
      <c r="AA28" s="19"/>
      <c r="AB28" s="19"/>
    </row>
    <row r="29" spans="1:28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8" t="s">
        <v>102</v>
      </c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3">
      <c r="A30" s="15"/>
      <c r="S30" s="15"/>
    </row>
    <row r="31" spans="1:28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8" t="s">
        <v>108</v>
      </c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8" t="s">
        <v>102</v>
      </c>
      <c r="T32" s="13"/>
      <c r="U32" s="13"/>
      <c r="V32" s="13"/>
      <c r="W32" s="13"/>
      <c r="X32" s="13"/>
      <c r="Y32" s="13"/>
      <c r="Z32" s="13"/>
      <c r="AA32" s="13"/>
      <c r="AB32" s="13"/>
    </row>
    <row r="33" spans="1:28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8" t="s">
        <v>109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1" t="s">
        <v>110</v>
      </c>
      <c r="T34" s="13"/>
      <c r="U34" s="13"/>
      <c r="V34" s="13"/>
      <c r="W34" s="13"/>
      <c r="X34" s="13"/>
      <c r="Y34" s="13"/>
      <c r="Z34" s="13"/>
      <c r="AA34" s="13"/>
      <c r="AB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335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8">
      <c r="A1" s="29" t="s">
        <v>37</v>
      </c>
    </row>
    <row r="2" spans="1:28">
      <c r="A2" s="31" t="s">
        <v>476</v>
      </c>
    </row>
    <row r="3" spans="1:28">
      <c r="A3" s="32" t="s">
        <v>557</v>
      </c>
    </row>
    <row r="4" spans="1:28" s="33" customFormat="1">
      <c r="A4" s="33" t="s">
        <v>3</v>
      </c>
      <c r="B4" s="34">
        <v>0</v>
      </c>
      <c r="C4" s="34">
        <v>3.4722222222222225E-3</v>
      </c>
      <c r="D4" s="34">
        <v>1.388888888888889E-2</v>
      </c>
      <c r="E4" s="35">
        <v>2.3611111111111114E-2</v>
      </c>
      <c r="F4" s="34">
        <v>2.9166666666666667E-2</v>
      </c>
      <c r="G4" s="34">
        <v>4.3055555555555555E-2</v>
      </c>
      <c r="H4" s="34">
        <v>5.486111111111111E-2</v>
      </c>
      <c r="I4" s="34">
        <v>6.6666666666666666E-2</v>
      </c>
      <c r="J4" s="34">
        <v>7.6388888888888895E-2</v>
      </c>
      <c r="K4" s="34">
        <v>8.1944444444444431E-2</v>
      </c>
      <c r="L4" s="34"/>
      <c r="M4" s="34"/>
      <c r="N4" s="34"/>
      <c r="O4" s="34"/>
      <c r="P4" s="34"/>
      <c r="Q4" s="34"/>
      <c r="R4" s="34"/>
      <c r="S4" s="34"/>
      <c r="T4" s="36"/>
      <c r="U4" s="36"/>
      <c r="V4" s="36"/>
      <c r="W4" s="36"/>
      <c r="X4" s="36"/>
      <c r="Y4" s="36"/>
      <c r="Z4" s="36"/>
      <c r="AA4" s="36"/>
      <c r="AB4" s="36"/>
    </row>
    <row r="5" spans="1:28">
      <c r="B5" s="29" t="s">
        <v>4</v>
      </c>
      <c r="C5" s="29" t="s">
        <v>90</v>
      </c>
      <c r="D5" s="29" t="s">
        <v>62</v>
      </c>
      <c r="E5" s="29" t="s">
        <v>558</v>
      </c>
      <c r="F5" s="29" t="s">
        <v>320</v>
      </c>
      <c r="G5" s="29" t="s">
        <v>559</v>
      </c>
      <c r="H5" s="29" t="s">
        <v>544</v>
      </c>
      <c r="I5" s="29" t="s">
        <v>481</v>
      </c>
      <c r="J5" s="29" t="s">
        <v>94</v>
      </c>
      <c r="K5" s="29" t="s">
        <v>98</v>
      </c>
      <c r="T5" s="37"/>
      <c r="U5" s="37"/>
      <c r="V5" s="37"/>
      <c r="W5" s="37"/>
      <c r="X5" s="37"/>
      <c r="Y5" s="37"/>
      <c r="AA5" s="37"/>
      <c r="AB5" s="37"/>
    </row>
    <row r="6" spans="1:28" ht="15.3">
      <c r="A6" s="38" t="s">
        <v>23</v>
      </c>
      <c r="B6" s="88"/>
      <c r="C6" s="88">
        <v>1</v>
      </c>
      <c r="D6" s="88">
        <v>2</v>
      </c>
      <c r="E6" s="88"/>
      <c r="F6" s="88"/>
      <c r="G6" s="88"/>
      <c r="H6" s="88"/>
      <c r="I6" s="88"/>
      <c r="J6" s="88"/>
      <c r="K6" s="88"/>
      <c r="L6" s="88"/>
      <c r="M6" s="39"/>
      <c r="N6" s="39"/>
      <c r="O6" s="39"/>
      <c r="P6" s="39"/>
      <c r="Q6" s="39"/>
      <c r="R6" s="39"/>
      <c r="S6" s="38" t="s">
        <v>23</v>
      </c>
      <c r="T6" s="39"/>
      <c r="U6" s="39"/>
      <c r="V6" s="39"/>
      <c r="W6" s="39"/>
      <c r="X6" s="39"/>
      <c r="Y6" s="39"/>
      <c r="Z6" s="39"/>
      <c r="AA6" s="39"/>
      <c r="AB6" s="39"/>
    </row>
    <row r="7" spans="1:28" ht="15.3">
      <c r="A7" s="40" t="s">
        <v>24</v>
      </c>
      <c r="B7" s="52"/>
      <c r="C7" s="52"/>
      <c r="D7" s="52"/>
      <c r="E7" s="52"/>
      <c r="F7" s="52">
        <v>1</v>
      </c>
      <c r="G7" s="52">
        <v>1</v>
      </c>
      <c r="H7" s="52">
        <v>1</v>
      </c>
      <c r="I7" s="52">
        <v>1</v>
      </c>
      <c r="J7" s="52"/>
      <c r="K7" s="52"/>
      <c r="L7" s="52"/>
      <c r="M7" s="41"/>
      <c r="N7" s="41"/>
      <c r="O7" s="41"/>
      <c r="P7" s="41"/>
      <c r="Q7" s="41"/>
      <c r="R7" s="41"/>
      <c r="S7" s="40" t="s">
        <v>24</v>
      </c>
      <c r="T7" s="41"/>
      <c r="U7" s="41"/>
      <c r="V7" s="41"/>
      <c r="W7" s="41"/>
      <c r="X7" s="41"/>
      <c r="Y7" s="41"/>
      <c r="Z7" s="41"/>
      <c r="AA7" s="41"/>
      <c r="AB7" s="41"/>
    </row>
    <row r="8" spans="1:28" s="42" customFormat="1" ht="15.3">
      <c r="A8" s="38" t="s">
        <v>25</v>
      </c>
      <c r="B8" s="88"/>
      <c r="C8" s="88"/>
      <c r="D8" s="88">
        <v>1</v>
      </c>
      <c r="E8" s="88"/>
      <c r="F8" s="88"/>
      <c r="G8" s="88"/>
      <c r="H8" s="88"/>
      <c r="I8" s="88"/>
      <c r="J8" s="88"/>
      <c r="K8" s="88"/>
      <c r="L8" s="88"/>
      <c r="M8" s="39"/>
      <c r="N8" s="39"/>
      <c r="O8" s="39"/>
      <c r="P8" s="39"/>
      <c r="Q8" s="39"/>
      <c r="R8" s="39"/>
      <c r="S8" s="38" t="s">
        <v>25</v>
      </c>
      <c r="T8" s="39"/>
      <c r="U8" s="39"/>
      <c r="V8" s="39"/>
      <c r="W8" s="39"/>
      <c r="X8" s="39"/>
      <c r="Y8" s="39"/>
      <c r="Z8" s="39"/>
      <c r="AA8" s="39"/>
      <c r="AB8" s="39"/>
    </row>
    <row r="9" spans="1:28" ht="15.3">
      <c r="A9" s="40" t="s">
        <v>26</v>
      </c>
      <c r="B9" s="52"/>
      <c r="C9" s="52"/>
      <c r="D9" s="52"/>
      <c r="E9" s="52"/>
      <c r="F9" s="52"/>
      <c r="G9" s="52"/>
      <c r="H9" s="52">
        <v>1</v>
      </c>
      <c r="I9" s="52"/>
      <c r="J9" s="52"/>
      <c r="K9" s="52"/>
      <c r="L9" s="52"/>
      <c r="M9" s="41"/>
      <c r="N9" s="41"/>
      <c r="O9" s="41"/>
      <c r="P9" s="41"/>
      <c r="Q9" s="41"/>
      <c r="R9" s="41"/>
      <c r="S9" s="40" t="s">
        <v>26</v>
      </c>
      <c r="T9" s="41"/>
      <c r="U9" s="41"/>
      <c r="V9" s="41"/>
      <c r="W9" s="41"/>
      <c r="X9" s="41"/>
      <c r="Y9" s="41"/>
      <c r="Z9" s="41"/>
      <c r="AA9" s="41"/>
      <c r="AB9" s="41"/>
    </row>
    <row r="10" spans="1:28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39"/>
      <c r="N10" s="39"/>
      <c r="O10" s="39"/>
      <c r="P10" s="39"/>
      <c r="Q10" s="39"/>
      <c r="R10" s="39"/>
      <c r="S10" s="38" t="s">
        <v>99</v>
      </c>
      <c r="T10" s="39"/>
      <c r="U10" s="39"/>
      <c r="V10" s="39"/>
      <c r="W10" s="39"/>
      <c r="X10" s="39"/>
      <c r="Y10" s="39"/>
      <c r="Z10" s="39"/>
      <c r="AA10" s="39"/>
      <c r="AB10" s="39"/>
    </row>
    <row r="11" spans="1:28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41"/>
      <c r="N11" s="41"/>
      <c r="O11" s="41"/>
      <c r="P11" s="41"/>
      <c r="Q11" s="41"/>
      <c r="R11" s="41"/>
      <c r="S11" s="40" t="s">
        <v>100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K12" s="53">
        <v>2</v>
      </c>
      <c r="L12" s="53"/>
      <c r="S12" s="43"/>
    </row>
    <row r="13" spans="1:28" s="46" customFormat="1" ht="15.3">
      <c r="A13" s="40" t="s">
        <v>29</v>
      </c>
      <c r="B13" s="54"/>
      <c r="C13" s="54">
        <v>1</v>
      </c>
      <c r="D13" s="54"/>
      <c r="E13" s="54"/>
      <c r="F13" s="54"/>
      <c r="G13" s="54"/>
      <c r="H13" s="54"/>
      <c r="I13" s="54"/>
      <c r="J13" s="54"/>
      <c r="K13" s="54"/>
      <c r="L13" s="54"/>
      <c r="M13" s="45"/>
      <c r="N13" s="45"/>
      <c r="O13" s="45"/>
      <c r="P13" s="45"/>
      <c r="Q13" s="45"/>
      <c r="R13" s="45"/>
      <c r="S13" s="44" t="s">
        <v>101</v>
      </c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47"/>
      <c r="N14" s="47"/>
      <c r="O14" s="47"/>
      <c r="P14" s="47"/>
      <c r="Q14" s="47"/>
      <c r="R14" s="47"/>
      <c r="S14" s="57" t="s">
        <v>102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28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/>
      <c r="J15" s="54">
        <v>2</v>
      </c>
      <c r="K15" s="54">
        <v>2</v>
      </c>
      <c r="L15" s="54"/>
      <c r="M15" s="49"/>
      <c r="N15" s="49"/>
      <c r="O15" s="49"/>
      <c r="P15" s="49"/>
      <c r="Q15" s="49"/>
      <c r="R15" s="49"/>
      <c r="S15" s="56" t="s">
        <v>102</v>
      </c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S16" s="43"/>
    </row>
    <row r="17" spans="1:28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88">
        <v>2</v>
      </c>
      <c r="K17" s="88">
        <v>2</v>
      </c>
      <c r="L17" s="88"/>
      <c r="M17" s="39"/>
      <c r="N17" s="39"/>
      <c r="O17" s="39"/>
      <c r="P17" s="39"/>
      <c r="Q17" s="39"/>
      <c r="R17" s="39"/>
      <c r="S17" s="38" t="s">
        <v>103</v>
      </c>
      <c r="T17" s="39"/>
      <c r="U17" s="39"/>
      <c r="V17" s="39"/>
      <c r="W17" s="39"/>
      <c r="X17" s="39"/>
      <c r="Y17" s="39"/>
      <c r="Z17" s="39"/>
      <c r="AA17" s="39"/>
      <c r="AB17" s="39"/>
    </row>
    <row r="18" spans="1:28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47"/>
      <c r="N18" s="47"/>
      <c r="O18" s="47"/>
      <c r="P18" s="47"/>
      <c r="Q18" s="47"/>
      <c r="R18" s="47"/>
      <c r="S18" s="57" t="s">
        <v>102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88"/>
      <c r="H19" s="88"/>
      <c r="I19" s="88">
        <v>1</v>
      </c>
      <c r="J19" s="88"/>
      <c r="K19" s="88"/>
      <c r="L19" s="88"/>
      <c r="M19" s="50"/>
      <c r="N19" s="50"/>
      <c r="O19" s="50"/>
      <c r="P19" s="50"/>
      <c r="Q19" s="50"/>
      <c r="R19" s="50"/>
      <c r="S19" s="97" t="s">
        <v>102</v>
      </c>
      <c r="T19" s="39"/>
      <c r="U19" s="39"/>
      <c r="V19" s="39"/>
      <c r="W19" s="39"/>
      <c r="X19" s="39"/>
      <c r="Y19" s="39"/>
      <c r="Z19" s="39"/>
      <c r="AA19" s="39"/>
      <c r="AB19" s="39"/>
    </row>
    <row r="20" spans="1:28" ht="15.3">
      <c r="A20" s="40" t="s">
        <v>35</v>
      </c>
      <c r="B20" s="52"/>
      <c r="C20" s="52"/>
      <c r="D20" s="52"/>
      <c r="E20" s="52"/>
      <c r="F20" s="52">
        <v>1</v>
      </c>
      <c r="G20" s="52">
        <v>1</v>
      </c>
      <c r="H20" s="52">
        <v>1</v>
      </c>
      <c r="I20" s="52"/>
      <c r="J20" s="52">
        <v>1</v>
      </c>
      <c r="K20" s="52"/>
      <c r="L20" s="52"/>
      <c r="M20" s="47"/>
      <c r="N20" s="47"/>
      <c r="O20" s="47"/>
      <c r="P20" s="47"/>
      <c r="Q20" s="47"/>
      <c r="R20" s="47"/>
      <c r="S20" s="57" t="s">
        <v>102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s="42" customFormat="1" ht="15.3">
      <c r="A21" s="38" t="s">
        <v>36</v>
      </c>
      <c r="B21" s="88"/>
      <c r="C21" s="88"/>
      <c r="D21" s="88"/>
      <c r="E21" s="88"/>
      <c r="F21" s="88">
        <v>1</v>
      </c>
      <c r="G21" s="88"/>
      <c r="H21" s="88"/>
      <c r="I21" s="88"/>
      <c r="J21" s="88">
        <v>2</v>
      </c>
      <c r="K21" s="88"/>
      <c r="L21" s="88"/>
      <c r="M21" s="50"/>
      <c r="N21" s="50"/>
      <c r="O21" s="50"/>
      <c r="P21" s="50"/>
      <c r="Q21" s="50"/>
      <c r="R21" s="50"/>
      <c r="S21" s="97" t="s">
        <v>102</v>
      </c>
      <c r="T21" s="39"/>
      <c r="U21" s="39"/>
      <c r="V21" s="39"/>
      <c r="W21" s="39"/>
      <c r="X21" s="39"/>
      <c r="Y21" s="39"/>
      <c r="Z21" s="39"/>
      <c r="AA21" s="39"/>
      <c r="AB21" s="39"/>
    </row>
    <row r="22" spans="1:28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57" t="s">
        <v>102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3">
      <c r="A23" s="43"/>
      <c r="S23" s="43"/>
    </row>
    <row r="24" spans="1:28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4" t="s">
        <v>104</v>
      </c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0" t="s">
        <v>105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4" t="s">
        <v>106</v>
      </c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 t="s">
        <v>107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56" t="s">
        <v>102</v>
      </c>
      <c r="T28" s="45"/>
      <c r="U28" s="45"/>
      <c r="V28" s="45"/>
      <c r="W28" s="45"/>
      <c r="X28" s="45"/>
      <c r="Y28" s="45"/>
      <c r="Z28" s="45"/>
      <c r="AA28" s="45"/>
      <c r="AB28" s="45"/>
    </row>
    <row r="29" spans="1:28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57" t="s">
        <v>102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3">
      <c r="A30" s="43"/>
      <c r="S30" s="43"/>
    </row>
    <row r="31" spans="1:28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8" t="s">
        <v>108</v>
      </c>
      <c r="T31" s="39"/>
      <c r="U31" s="39"/>
      <c r="V31" s="39"/>
      <c r="W31" s="39"/>
      <c r="X31" s="39"/>
      <c r="Y31" s="39"/>
      <c r="Z31" s="39"/>
      <c r="AA31" s="39"/>
      <c r="AB31" s="39"/>
    </row>
    <row r="32" spans="1:28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57" t="s">
        <v>102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8" t="s">
        <v>109</v>
      </c>
      <c r="T33" s="39"/>
      <c r="U33" s="39"/>
      <c r="V33" s="39"/>
      <c r="W33" s="39"/>
      <c r="X33" s="39"/>
      <c r="Y33" s="39"/>
      <c r="Z33" s="39"/>
      <c r="AA33" s="39"/>
      <c r="AB33" s="39"/>
    </row>
    <row r="34" spans="1:28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0" t="s">
        <v>110</v>
      </c>
      <c r="T34" s="41"/>
      <c r="U34" s="41"/>
      <c r="V34" s="41"/>
      <c r="W34" s="41"/>
      <c r="X34" s="41"/>
      <c r="Y34" s="41"/>
      <c r="Z34" s="41"/>
      <c r="AA34" s="41"/>
      <c r="AB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>
  <dimension ref="A1:AA34"/>
  <sheetViews>
    <sheetView workbookViewId="0"/>
  </sheetViews>
  <sheetFormatPr defaultColWidth="15.1015625" defaultRowHeight="15" customHeight="1"/>
  <cols>
    <col min="1" max="1" width="52.47265625" style="59" customWidth="1"/>
    <col min="2" max="27" width="7.734375" style="59" customWidth="1"/>
    <col min="28" max="16384" width="15.1015625" style="59"/>
  </cols>
  <sheetData>
    <row r="1" spans="1:27" ht="14.4">
      <c r="A1" s="58" t="s">
        <v>0</v>
      </c>
    </row>
    <row r="2" spans="1:27" ht="14.4">
      <c r="A2" s="60" t="s">
        <v>476</v>
      </c>
    </row>
    <row r="3" spans="1:27" ht="14.4">
      <c r="A3" s="61" t="str">
        <f>HYPERLINK("https://archive.org/details/SpaceCoastRadioNEWS07192013","https://archive.org/details/SpaceCoastRadioNEWS07192013")</f>
        <v>https://archive.org/details/SpaceCoastRadioNEWS07192013</v>
      </c>
    </row>
    <row r="4" spans="1:27" ht="14.4">
      <c r="A4" s="62" t="s">
        <v>3</v>
      </c>
      <c r="B4" s="63">
        <v>0</v>
      </c>
      <c r="C4" s="63">
        <v>3.472222222222222E-3</v>
      </c>
      <c r="D4" s="63">
        <v>1.3888888888888888E-2</v>
      </c>
      <c r="E4" s="63">
        <v>2.361111111111111E-2</v>
      </c>
      <c r="F4" s="63">
        <v>2.9166666666666664E-2</v>
      </c>
      <c r="G4" s="63">
        <v>4.3055555555555562E-2</v>
      </c>
      <c r="H4" s="63">
        <v>5.486111111111111E-2</v>
      </c>
      <c r="I4" s="63">
        <v>6.6666666666666666E-2</v>
      </c>
      <c r="J4" s="63">
        <v>7.6388888888888895E-2</v>
      </c>
      <c r="K4" s="63">
        <v>8.1944444444444445E-2</v>
      </c>
      <c r="L4" s="63"/>
      <c r="M4" s="63"/>
      <c r="N4" s="63"/>
      <c r="O4" s="63"/>
      <c r="P4" s="63"/>
      <c r="Q4" s="63"/>
      <c r="R4" s="63"/>
      <c r="S4" s="63"/>
      <c r="T4" s="64"/>
      <c r="U4" s="64"/>
      <c r="V4" s="64"/>
      <c r="W4" s="64"/>
      <c r="X4" s="64"/>
      <c r="Y4" s="64"/>
      <c r="Z4" s="64"/>
      <c r="AA4" s="64"/>
    </row>
    <row r="5" spans="1:27" ht="14.4">
      <c r="A5" s="58"/>
      <c r="B5" s="58" t="s">
        <v>4</v>
      </c>
      <c r="C5" s="58" t="s">
        <v>90</v>
      </c>
      <c r="D5" s="58" t="s">
        <v>62</v>
      </c>
      <c r="E5" s="58" t="s">
        <v>558</v>
      </c>
      <c r="F5" s="58" t="s">
        <v>320</v>
      </c>
      <c r="G5" s="58" t="s">
        <v>559</v>
      </c>
      <c r="H5" s="58" t="s">
        <v>544</v>
      </c>
      <c r="I5" s="58" t="s">
        <v>481</v>
      </c>
      <c r="J5" s="58" t="s">
        <v>94</v>
      </c>
      <c r="K5" s="58" t="s">
        <v>98</v>
      </c>
      <c r="T5" s="65"/>
      <c r="U5" s="65"/>
      <c r="V5" s="65"/>
      <c r="W5" s="65"/>
      <c r="X5" s="65"/>
      <c r="Y5" s="65"/>
      <c r="AA5" s="65"/>
    </row>
    <row r="6" spans="1:27" ht="15.75" customHeight="1">
      <c r="A6" s="66" t="s">
        <v>23</v>
      </c>
      <c r="B6" s="67"/>
      <c r="C6" s="67">
        <v>2</v>
      </c>
      <c r="D6" s="67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6" t="s">
        <v>23</v>
      </c>
      <c r="T6" s="67"/>
      <c r="U6" s="67"/>
      <c r="V6" s="67"/>
      <c r="W6" s="67"/>
      <c r="X6" s="67"/>
      <c r="Y6" s="67"/>
      <c r="Z6" s="67"/>
      <c r="AA6" s="67"/>
    </row>
    <row r="7" spans="1:27" ht="15.75" customHeight="1">
      <c r="A7" s="69" t="s">
        <v>24</v>
      </c>
      <c r="B7" s="70"/>
      <c r="C7" s="70"/>
      <c r="D7" s="70"/>
      <c r="E7" s="70">
        <v>2</v>
      </c>
      <c r="F7" s="70">
        <v>2</v>
      </c>
      <c r="G7" s="70">
        <v>2</v>
      </c>
      <c r="H7" s="70">
        <v>2</v>
      </c>
      <c r="I7" s="70">
        <v>2</v>
      </c>
      <c r="J7" s="70">
        <v>2</v>
      </c>
      <c r="K7" s="70"/>
      <c r="L7" s="70"/>
      <c r="M7" s="70"/>
      <c r="N7" s="70"/>
      <c r="O7" s="70"/>
      <c r="P7" s="70"/>
      <c r="Q7" s="70"/>
      <c r="R7" s="70"/>
      <c r="S7" s="69" t="s">
        <v>24</v>
      </c>
      <c r="T7" s="70"/>
      <c r="U7" s="70"/>
      <c r="V7" s="70"/>
      <c r="W7" s="70"/>
      <c r="X7" s="70"/>
      <c r="Y7" s="70"/>
      <c r="Z7" s="70"/>
      <c r="AA7" s="70"/>
    </row>
    <row r="8" spans="1:27" ht="15.75" customHeight="1">
      <c r="A8" s="66" t="s">
        <v>25</v>
      </c>
      <c r="B8" s="67"/>
      <c r="C8" s="67">
        <v>2</v>
      </c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6" t="s">
        <v>25</v>
      </c>
      <c r="T8" s="67"/>
      <c r="U8" s="67"/>
      <c r="V8" s="67"/>
      <c r="W8" s="67"/>
      <c r="X8" s="67"/>
      <c r="Y8" s="67"/>
      <c r="Z8" s="67"/>
      <c r="AA8" s="67"/>
    </row>
    <row r="9" spans="1:27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69" t="s">
        <v>26</v>
      </c>
      <c r="T9" s="70"/>
      <c r="U9" s="70"/>
      <c r="V9" s="70"/>
      <c r="W9" s="70"/>
      <c r="X9" s="70"/>
      <c r="Y9" s="70"/>
      <c r="Z9" s="70"/>
      <c r="AA9" s="70"/>
    </row>
    <row r="10" spans="1:27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6" t="s">
        <v>99</v>
      </c>
      <c r="T10" s="67"/>
      <c r="U10" s="67"/>
      <c r="V10" s="67"/>
      <c r="W10" s="67"/>
      <c r="X10" s="67"/>
      <c r="Y10" s="67"/>
      <c r="Z10" s="67"/>
      <c r="AA10" s="67"/>
    </row>
    <row r="11" spans="1:27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69" t="s">
        <v>100</v>
      </c>
      <c r="T11" s="70"/>
      <c r="U11" s="70"/>
      <c r="V11" s="70"/>
      <c r="W11" s="70"/>
      <c r="X11" s="70"/>
      <c r="Y11" s="70"/>
      <c r="Z11" s="70"/>
      <c r="AA11" s="70"/>
    </row>
    <row r="12" spans="1:27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>
        <v>2</v>
      </c>
      <c r="K12" s="58">
        <v>2</v>
      </c>
      <c r="L12" s="58"/>
      <c r="S12" s="73"/>
    </row>
    <row r="13" spans="1:27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4" t="s">
        <v>101</v>
      </c>
      <c r="T13" s="75"/>
      <c r="U13" s="75"/>
      <c r="V13" s="75"/>
      <c r="W13" s="75"/>
      <c r="X13" s="75"/>
      <c r="Y13" s="75"/>
      <c r="Z13" s="75"/>
      <c r="AA13" s="75"/>
    </row>
    <row r="14" spans="1:27" ht="15.75" customHeight="1">
      <c r="A14" s="74" t="s">
        <v>30</v>
      </c>
      <c r="B14" s="70"/>
      <c r="C14" s="70"/>
      <c r="D14" s="70"/>
      <c r="E14" s="70"/>
      <c r="F14" s="70"/>
      <c r="G14" s="70"/>
      <c r="H14" s="70">
        <v>2</v>
      </c>
      <c r="I14" s="70"/>
      <c r="J14" s="70"/>
      <c r="K14" s="70"/>
      <c r="L14" s="70"/>
      <c r="M14" s="78"/>
      <c r="N14" s="78"/>
      <c r="O14" s="78"/>
      <c r="P14" s="78"/>
      <c r="Q14" s="78"/>
      <c r="R14" s="78"/>
      <c r="S14" s="85" t="s">
        <v>102</v>
      </c>
      <c r="T14" s="70"/>
      <c r="U14" s="70"/>
      <c r="V14" s="70"/>
      <c r="W14" s="70"/>
      <c r="X14" s="70"/>
      <c r="Y14" s="70"/>
      <c r="Z14" s="70"/>
      <c r="AA14" s="70"/>
    </row>
    <row r="15" spans="1:27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/>
      <c r="J15" s="75">
        <v>2</v>
      </c>
      <c r="K15" s="76">
        <v>2</v>
      </c>
      <c r="L15" s="75"/>
      <c r="M15" s="80"/>
      <c r="N15" s="80"/>
      <c r="O15" s="80"/>
      <c r="P15" s="80"/>
      <c r="Q15" s="80"/>
      <c r="R15" s="80"/>
      <c r="S15" s="84" t="s">
        <v>102</v>
      </c>
      <c r="T15" s="75"/>
      <c r="U15" s="75"/>
      <c r="V15" s="75"/>
      <c r="W15" s="75"/>
      <c r="X15" s="75"/>
      <c r="Y15" s="75"/>
      <c r="Z15" s="75"/>
      <c r="AA15" s="75"/>
    </row>
    <row r="16" spans="1:27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S16" s="73"/>
    </row>
    <row r="17" spans="1:27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>
        <v>2</v>
      </c>
      <c r="J17" s="67">
        <v>2</v>
      </c>
      <c r="K17" s="67"/>
      <c r="L17" s="67"/>
      <c r="M17" s="67"/>
      <c r="N17" s="67"/>
      <c r="O17" s="67"/>
      <c r="P17" s="67"/>
      <c r="Q17" s="67"/>
      <c r="R17" s="67"/>
      <c r="S17" s="66" t="s">
        <v>103</v>
      </c>
      <c r="T17" s="67"/>
      <c r="U17" s="67"/>
      <c r="V17" s="67"/>
      <c r="W17" s="67"/>
      <c r="X17" s="67"/>
      <c r="Y17" s="67"/>
      <c r="Z17" s="67"/>
      <c r="AA17" s="67"/>
    </row>
    <row r="18" spans="1:27" ht="15.75" customHeight="1">
      <c r="A18" s="69" t="s">
        <v>33</v>
      </c>
      <c r="B18" s="70"/>
      <c r="C18" s="70"/>
      <c r="D18" s="70"/>
      <c r="E18" s="70"/>
      <c r="F18" s="70"/>
      <c r="G18" s="70">
        <v>2</v>
      </c>
      <c r="H18" s="70"/>
      <c r="I18" s="70"/>
      <c r="J18" s="70"/>
      <c r="K18" s="70"/>
      <c r="L18" s="70"/>
      <c r="M18" s="78"/>
      <c r="N18" s="78"/>
      <c r="O18" s="78"/>
      <c r="P18" s="78"/>
      <c r="Q18" s="78"/>
      <c r="R18" s="78"/>
      <c r="S18" s="85" t="s">
        <v>102</v>
      </c>
      <c r="T18" s="70"/>
      <c r="U18" s="70"/>
      <c r="V18" s="70"/>
      <c r="W18" s="70"/>
      <c r="X18" s="70"/>
      <c r="Y18" s="70"/>
      <c r="Z18" s="70"/>
      <c r="AA18" s="70"/>
    </row>
    <row r="19" spans="1:27" ht="15.75" customHeight="1">
      <c r="A19" s="66" t="s">
        <v>34</v>
      </c>
      <c r="B19" s="67"/>
      <c r="C19" s="67">
        <v>2</v>
      </c>
      <c r="D19" s="67">
        <v>2</v>
      </c>
      <c r="E19" s="68">
        <v>2</v>
      </c>
      <c r="F19" s="67"/>
      <c r="G19" s="68" t="s">
        <v>137</v>
      </c>
      <c r="H19" s="68" t="s">
        <v>137</v>
      </c>
      <c r="I19" s="68">
        <v>2</v>
      </c>
      <c r="J19" s="67"/>
      <c r="K19" s="67"/>
      <c r="L19" s="67"/>
      <c r="M19" s="81"/>
      <c r="N19" s="81"/>
      <c r="O19" s="81"/>
      <c r="P19" s="81"/>
      <c r="Q19" s="81"/>
      <c r="R19" s="81"/>
      <c r="S19" s="98" t="s">
        <v>102</v>
      </c>
      <c r="T19" s="67"/>
      <c r="U19" s="67"/>
      <c r="V19" s="67"/>
      <c r="W19" s="67"/>
      <c r="X19" s="67"/>
      <c r="Y19" s="67"/>
      <c r="Z19" s="67"/>
      <c r="AA19" s="67"/>
    </row>
    <row r="20" spans="1:27" ht="15.75" customHeight="1">
      <c r="A20" s="69" t="s">
        <v>35</v>
      </c>
      <c r="B20" s="70"/>
      <c r="C20" s="70"/>
      <c r="D20" s="70"/>
      <c r="E20" s="70"/>
      <c r="F20" s="70">
        <v>2</v>
      </c>
      <c r="G20" s="71">
        <v>2</v>
      </c>
      <c r="H20" s="70"/>
      <c r="I20" s="71">
        <v>2</v>
      </c>
      <c r="J20" s="71">
        <v>2</v>
      </c>
      <c r="K20" s="70"/>
      <c r="L20" s="70"/>
      <c r="M20" s="78"/>
      <c r="N20" s="78"/>
      <c r="O20" s="78"/>
      <c r="P20" s="78"/>
      <c r="Q20" s="78"/>
      <c r="R20" s="78"/>
      <c r="S20" s="85" t="s">
        <v>102</v>
      </c>
      <c r="T20" s="70"/>
      <c r="U20" s="70"/>
      <c r="V20" s="70"/>
      <c r="W20" s="70"/>
      <c r="X20" s="70"/>
      <c r="Y20" s="70"/>
      <c r="Z20" s="70"/>
      <c r="AA20" s="70"/>
    </row>
    <row r="21" spans="1:27" ht="15.75" customHeight="1">
      <c r="A21" s="66" t="s">
        <v>36</v>
      </c>
      <c r="B21" s="67"/>
      <c r="C21" s="67"/>
      <c r="D21" s="67"/>
      <c r="E21" s="67"/>
      <c r="F21" s="67">
        <v>2</v>
      </c>
      <c r="G21" s="67">
        <v>2</v>
      </c>
      <c r="H21" s="67">
        <v>2</v>
      </c>
      <c r="I21" s="67">
        <v>2</v>
      </c>
      <c r="J21" s="67">
        <v>2</v>
      </c>
      <c r="K21" s="67"/>
      <c r="L21" s="67"/>
      <c r="M21" s="81"/>
      <c r="N21" s="81"/>
      <c r="O21" s="81"/>
      <c r="P21" s="81"/>
      <c r="Q21" s="81"/>
      <c r="R21" s="81"/>
      <c r="S21" s="98" t="s">
        <v>102</v>
      </c>
      <c r="T21" s="67"/>
      <c r="U21" s="67"/>
      <c r="V21" s="67"/>
      <c r="W21" s="67"/>
      <c r="X21" s="67"/>
      <c r="Y21" s="67"/>
      <c r="Z21" s="67"/>
      <c r="AA21" s="67"/>
    </row>
    <row r="22" spans="1:27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85" t="s">
        <v>102</v>
      </c>
      <c r="T22" s="70"/>
      <c r="U22" s="70"/>
      <c r="V22" s="70"/>
      <c r="W22" s="70"/>
      <c r="X22" s="70"/>
      <c r="Y22" s="70"/>
      <c r="Z22" s="70"/>
      <c r="AA22" s="70"/>
    </row>
    <row r="23" spans="1:27" ht="15.75" customHeight="1">
      <c r="A23" s="73"/>
      <c r="S23" s="73"/>
    </row>
    <row r="24" spans="1:27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4" t="s">
        <v>104</v>
      </c>
      <c r="T24" s="75"/>
      <c r="U24" s="75"/>
      <c r="V24" s="75"/>
      <c r="W24" s="75"/>
      <c r="X24" s="75"/>
      <c r="Y24" s="75"/>
      <c r="Z24" s="75"/>
      <c r="AA24" s="75"/>
    </row>
    <row r="25" spans="1:27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69" t="s">
        <v>105</v>
      </c>
      <c r="T25" s="70"/>
      <c r="U25" s="70"/>
      <c r="V25" s="70"/>
      <c r="W25" s="70"/>
      <c r="X25" s="70"/>
      <c r="Y25" s="70"/>
      <c r="Z25" s="70"/>
      <c r="AA25" s="70"/>
    </row>
    <row r="26" spans="1:27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4" t="s">
        <v>106</v>
      </c>
      <c r="T26" s="75"/>
      <c r="U26" s="75"/>
      <c r="V26" s="75"/>
      <c r="W26" s="75"/>
      <c r="X26" s="75"/>
      <c r="Y26" s="75"/>
      <c r="Z26" s="75"/>
      <c r="AA26" s="75"/>
    </row>
    <row r="27" spans="1:27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69" t="s">
        <v>107</v>
      </c>
      <c r="T27" s="70"/>
      <c r="U27" s="70"/>
      <c r="V27" s="70"/>
      <c r="W27" s="70"/>
      <c r="X27" s="70"/>
      <c r="Y27" s="70"/>
      <c r="Z27" s="70"/>
      <c r="AA27" s="70"/>
    </row>
    <row r="28" spans="1:27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4" t="s">
        <v>102</v>
      </c>
      <c r="T28" s="75"/>
      <c r="U28" s="75"/>
      <c r="V28" s="75"/>
      <c r="W28" s="75"/>
      <c r="X28" s="75"/>
      <c r="Y28" s="75"/>
      <c r="Z28" s="75"/>
      <c r="AA28" s="75"/>
    </row>
    <row r="29" spans="1:27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85" t="s">
        <v>102</v>
      </c>
      <c r="T29" s="70"/>
      <c r="U29" s="70"/>
      <c r="V29" s="70"/>
      <c r="W29" s="70"/>
      <c r="X29" s="70"/>
      <c r="Y29" s="70"/>
      <c r="Z29" s="70"/>
      <c r="AA29" s="70"/>
    </row>
    <row r="30" spans="1:27" ht="15.75" customHeight="1">
      <c r="A30" s="73"/>
      <c r="S30" s="73"/>
    </row>
    <row r="31" spans="1:27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6" t="s">
        <v>108</v>
      </c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85" t="s">
        <v>102</v>
      </c>
      <c r="T32" s="70"/>
      <c r="U32" s="70"/>
      <c r="V32" s="70"/>
      <c r="W32" s="70"/>
      <c r="X32" s="70"/>
      <c r="Y32" s="70"/>
      <c r="Z32" s="70"/>
      <c r="AA32" s="70"/>
    </row>
    <row r="33" spans="1:27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6" t="s">
        <v>109</v>
      </c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69" t="s">
        <v>110</v>
      </c>
      <c r="T34" s="70"/>
      <c r="U34" s="70"/>
      <c r="V34" s="70"/>
      <c r="W34" s="70"/>
      <c r="X34" s="70"/>
      <c r="Y34" s="70"/>
      <c r="Z34" s="70"/>
      <c r="AA34" s="70"/>
    </row>
  </sheetData>
  <hyperlinks>
    <hyperlink ref="A3" r:id="rId1" display="https://archive.org/details/SpaceCoastRadioNEWS07192013"/>
  </hyperlinks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>
  <dimension ref="A1:AA34"/>
  <sheetViews>
    <sheetView topLeftCell="B1" zoomScaleNormal="100" zoomScalePageLayoutView="150" workbookViewId="0">
      <selection activeCell="J4" sqref="J4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560</v>
      </c>
    </row>
    <row r="4" spans="1:27" s="3" customFormat="1">
      <c r="A4" s="3" t="s">
        <v>3</v>
      </c>
      <c r="B4" s="4">
        <v>0</v>
      </c>
      <c r="C4" s="4">
        <v>2.0833333333333333E-3</v>
      </c>
      <c r="D4" s="4">
        <v>2.1527777777777781E-2</v>
      </c>
      <c r="E4" s="4">
        <v>3.1944444444444449E-2</v>
      </c>
      <c r="F4" s="4">
        <v>4.9305555555555554E-2</v>
      </c>
      <c r="G4" s="4">
        <v>5.7638888888888885E-2</v>
      </c>
      <c r="H4" s="4">
        <v>6.5277777777777782E-2</v>
      </c>
      <c r="I4" s="4">
        <v>7.2916666666666671E-2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157</v>
      </c>
      <c r="D5" t="s">
        <v>506</v>
      </c>
      <c r="E5" t="s">
        <v>141</v>
      </c>
      <c r="F5" t="s">
        <v>115</v>
      </c>
      <c r="G5" t="s">
        <v>481</v>
      </c>
      <c r="H5" t="s">
        <v>94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>
        <v>2</v>
      </c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>
        <v>1</v>
      </c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/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2</v>
      </c>
      <c r="F18" s="12">
        <v>2</v>
      </c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/>
      <c r="E19" s="9">
        <v>2</v>
      </c>
      <c r="F19" s="9">
        <v>2</v>
      </c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>
        <v>2</v>
      </c>
      <c r="E20" s="12"/>
      <c r="F20" s="12"/>
      <c r="G20" s="12">
        <v>1</v>
      </c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1</v>
      </c>
      <c r="E21" s="9">
        <v>2</v>
      </c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38.xml><?xml version="1.0" encoding="utf-8"?>
<worksheet xmlns="http://schemas.openxmlformats.org/spreadsheetml/2006/main" xmlns:r="http://schemas.openxmlformats.org/officeDocument/2006/relationships">
  <dimension ref="A1:AMJ34"/>
  <sheetViews>
    <sheetView topLeftCell="H1" workbookViewId="0">
      <selection activeCell="I5" sqref="I5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560</v>
      </c>
    </row>
    <row r="4" spans="1:27" s="33" customFormat="1">
      <c r="A4" s="33" t="s">
        <v>3</v>
      </c>
      <c r="B4" s="34">
        <v>0</v>
      </c>
      <c r="C4" s="34">
        <v>2.0833333333333333E-3</v>
      </c>
      <c r="D4" s="34">
        <v>2.1527777777777778E-2</v>
      </c>
      <c r="E4" s="34">
        <v>3.1944444444444449E-2</v>
      </c>
      <c r="F4" s="34">
        <v>4.9305555555555554E-2</v>
      </c>
      <c r="G4" s="34">
        <v>5.7638888888888892E-2</v>
      </c>
      <c r="H4" s="34">
        <v>6.5277777777777782E-2</v>
      </c>
      <c r="I4" s="34">
        <v>7.2916666666666671E-2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157</v>
      </c>
      <c r="D5" s="29" t="s">
        <v>506</v>
      </c>
      <c r="E5" s="29" t="s">
        <v>141</v>
      </c>
      <c r="F5" s="29" t="s">
        <v>115</v>
      </c>
      <c r="G5" s="29" t="s">
        <v>481</v>
      </c>
      <c r="H5" s="29" t="s">
        <v>94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1</v>
      </c>
      <c r="E6" s="88">
        <v>1</v>
      </c>
      <c r="F6" s="88"/>
      <c r="G6" s="88">
        <v>1</v>
      </c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>
        <v>1</v>
      </c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>
        <v>1</v>
      </c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>
        <v>1</v>
      </c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/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1</v>
      </c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>
        <v>1</v>
      </c>
      <c r="F19" s="88"/>
      <c r="G19" s="88">
        <v>1</v>
      </c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/>
      <c r="F20" s="52">
        <v>1</v>
      </c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>
        <v>1</v>
      </c>
      <c r="G21" s="88"/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selection activeCell="D11" sqref="D11"/>
    </sheetView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HYPERLINK("https://archive.org/details/SpaceCoastRadioNEWS07262013","https://archive.org/details/SpaceCoastRadioNEWS07262013")</f>
        <v>https://archive.org/details/SpaceCoastRadioNEWS07262013</v>
      </c>
    </row>
    <row r="4" spans="1:26" ht="14.4">
      <c r="A4" s="62" t="s">
        <v>3</v>
      </c>
      <c r="B4" s="63">
        <v>0</v>
      </c>
      <c r="C4" s="63">
        <v>2.0833333333333333E-3</v>
      </c>
      <c r="D4" s="63">
        <v>2.1527777777777781E-2</v>
      </c>
      <c r="E4" s="63">
        <v>3.1944444444444449E-2</v>
      </c>
      <c r="F4" s="63">
        <v>4.9305555555555554E-2</v>
      </c>
      <c r="G4" s="63">
        <v>5.7638888888888885E-2</v>
      </c>
      <c r="H4" s="63">
        <v>6.5277777777777782E-2</v>
      </c>
      <c r="I4" s="63">
        <v>7.2916666666666671E-2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157</v>
      </c>
      <c r="D5" s="58" t="s">
        <v>506</v>
      </c>
      <c r="E5" s="58" t="s">
        <v>141</v>
      </c>
      <c r="F5" s="58" t="s">
        <v>115</v>
      </c>
      <c r="G5" s="58" t="s">
        <v>481</v>
      </c>
      <c r="H5" s="58" t="s">
        <v>94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1">
        <v>2</v>
      </c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>
        <v>2</v>
      </c>
      <c r="I15" s="76">
        <v>2</v>
      </c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>
        <v>2</v>
      </c>
      <c r="D17" s="68"/>
      <c r="E17" s="67">
        <v>2</v>
      </c>
      <c r="F17" s="67">
        <v>2</v>
      </c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>
        <v>2</v>
      </c>
      <c r="F18" s="70">
        <v>2</v>
      </c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/>
      <c r="E19" s="67">
        <v>2</v>
      </c>
      <c r="F19" s="68" t="s">
        <v>137</v>
      </c>
      <c r="G19" s="68">
        <v>2</v>
      </c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 t="s">
        <v>137</v>
      </c>
      <c r="D20" s="70">
        <v>2</v>
      </c>
      <c r="E20" s="70"/>
      <c r="F20" s="71">
        <v>2</v>
      </c>
      <c r="G20" s="70"/>
      <c r="H20" s="71">
        <v>2</v>
      </c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>
        <v>2</v>
      </c>
      <c r="E21" s="67"/>
      <c r="F21" s="67">
        <v>2</v>
      </c>
      <c r="G21" s="67">
        <v>2</v>
      </c>
      <c r="H21" s="67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7262013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E20" sqref="E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154</v>
      </c>
    </row>
    <row r="4" spans="1:27" s="3" customFormat="1">
      <c r="A4" s="3" t="s">
        <v>3</v>
      </c>
      <c r="B4" s="4">
        <v>0</v>
      </c>
      <c r="C4" s="4">
        <v>2.8472222222222222E-2</v>
      </c>
      <c r="D4" s="4">
        <v>6.5277777777777782E-2</v>
      </c>
      <c r="E4" s="4">
        <v>9.0972222222222218E-2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155</v>
      </c>
      <c r="C5" t="s">
        <v>156</v>
      </c>
      <c r="D5" t="s">
        <v>157</v>
      </c>
      <c r="E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/>
      <c r="D7" s="12"/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>
        <v>2</v>
      </c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>
        <v>2</v>
      </c>
      <c r="F15" s="18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12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/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1</v>
      </c>
      <c r="D20" s="12">
        <v>1</v>
      </c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340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G14" sqref="G14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561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2.7777777777777776E-2</v>
      </c>
      <c r="E4" s="4">
        <v>4.7916666666666663E-2</v>
      </c>
      <c r="F4" s="4">
        <v>7.2222222222222229E-2</v>
      </c>
      <c r="G4" s="4">
        <v>7.7777777777777779E-2</v>
      </c>
      <c r="H4" s="4">
        <v>9.4444444444444442E-2</v>
      </c>
      <c r="I4" s="86">
        <v>0.10347222222222223</v>
      </c>
      <c r="J4" s="4">
        <v>0.1076388888888889</v>
      </c>
      <c r="K4" s="4">
        <v>0.1111111111111111</v>
      </c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56</v>
      </c>
      <c r="D5" t="s">
        <v>562</v>
      </c>
      <c r="E5" t="s">
        <v>161</v>
      </c>
      <c r="F5" t="s">
        <v>506</v>
      </c>
      <c r="G5" t="s">
        <v>481</v>
      </c>
      <c r="H5" t="s">
        <v>540</v>
      </c>
      <c r="I5" t="s">
        <v>68</v>
      </c>
      <c r="J5" t="s">
        <v>96</v>
      </c>
      <c r="K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>
        <v>2</v>
      </c>
      <c r="F6" s="9">
        <v>2</v>
      </c>
      <c r="G6" s="9"/>
      <c r="H6" s="9"/>
      <c r="I6" s="9"/>
      <c r="J6" s="9"/>
      <c r="K6" s="9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/>
      <c r="G7" s="12">
        <v>2</v>
      </c>
      <c r="H7" s="12">
        <v>2</v>
      </c>
      <c r="I7" s="12">
        <v>2</v>
      </c>
      <c r="J7" s="12">
        <v>2</v>
      </c>
      <c r="K7" s="12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>
        <v>2</v>
      </c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>
        <v>2</v>
      </c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/>
      <c r="J12" s="17"/>
      <c r="K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>
        <v>2</v>
      </c>
      <c r="G14" s="12"/>
      <c r="H14" s="12"/>
      <c r="I14" s="12"/>
      <c r="J14" s="12"/>
      <c r="K14" s="12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18">
        <v>2</v>
      </c>
      <c r="K15" s="18">
        <v>2</v>
      </c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9"/>
      <c r="K19" s="9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>
        <v>2</v>
      </c>
      <c r="F20" s="12">
        <v>1</v>
      </c>
      <c r="G20" s="12">
        <v>1</v>
      </c>
      <c r="H20" s="12"/>
      <c r="I20" s="12"/>
      <c r="J20" s="12"/>
      <c r="K20" s="12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/>
      <c r="F21" s="9"/>
      <c r="G21" s="9">
        <v>2</v>
      </c>
      <c r="H21" s="9">
        <v>2</v>
      </c>
      <c r="I21" s="9">
        <v>2</v>
      </c>
      <c r="J21" s="9">
        <v>2</v>
      </c>
      <c r="K21" s="9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4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561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2.777777777777778E-2</v>
      </c>
      <c r="E4" s="34">
        <v>4.7916666666666663E-2</v>
      </c>
      <c r="F4" s="34">
        <v>7.2222222222222215E-2</v>
      </c>
      <c r="G4" s="34">
        <v>7.7777777777777779E-2</v>
      </c>
      <c r="H4" s="34">
        <v>9.4444444444444442E-2</v>
      </c>
      <c r="I4" s="87">
        <v>0.10347222222222222</v>
      </c>
      <c r="J4" s="34">
        <v>0.10763888888888888</v>
      </c>
      <c r="K4" s="34">
        <v>0.1111111111111111</v>
      </c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56</v>
      </c>
      <c r="D5" s="29" t="s">
        <v>562</v>
      </c>
      <c r="E5" s="29" t="s">
        <v>161</v>
      </c>
      <c r="F5" s="29" t="s">
        <v>506</v>
      </c>
      <c r="G5" s="29" t="s">
        <v>481</v>
      </c>
      <c r="H5" s="29" t="s">
        <v>540</v>
      </c>
      <c r="I5" s="29" t="s">
        <v>68</v>
      </c>
      <c r="J5" s="29" t="s">
        <v>96</v>
      </c>
      <c r="K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88">
        <v>2</v>
      </c>
      <c r="F6" s="88">
        <v>1</v>
      </c>
      <c r="G6" s="88"/>
      <c r="H6" s="88"/>
      <c r="I6" s="88"/>
      <c r="J6" s="88"/>
      <c r="K6" s="88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52">
        <v>1</v>
      </c>
      <c r="H7" s="52"/>
      <c r="I7" s="52"/>
      <c r="J7" s="52"/>
      <c r="K7" s="52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>
        <v>2</v>
      </c>
      <c r="F8" s="88"/>
      <c r="G8" s="88"/>
      <c r="H8" s="88"/>
      <c r="I8" s="88"/>
      <c r="J8" s="88"/>
      <c r="K8" s="88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K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54">
        <v>2</v>
      </c>
      <c r="K15" s="54">
        <v>2</v>
      </c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/>
      <c r="G17" s="88">
        <v>2</v>
      </c>
      <c r="H17" s="88">
        <v>2</v>
      </c>
      <c r="I17" s="88">
        <v>2</v>
      </c>
      <c r="J17" s="88">
        <v>2</v>
      </c>
      <c r="K17" s="88">
        <v>2</v>
      </c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1</v>
      </c>
      <c r="E18" s="52"/>
      <c r="F18" s="52"/>
      <c r="G18" s="52"/>
      <c r="H18" s="52"/>
      <c r="I18" s="52"/>
      <c r="J18" s="52"/>
      <c r="K18" s="52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>
        <v>2</v>
      </c>
      <c r="F19" s="88"/>
      <c r="G19" s="88">
        <v>1</v>
      </c>
      <c r="H19" s="88"/>
      <c r="I19" s="88"/>
      <c r="J19" s="88"/>
      <c r="K19" s="88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>
        <v>2</v>
      </c>
      <c r="F20" s="52">
        <v>1</v>
      </c>
      <c r="G20" s="52">
        <v>1</v>
      </c>
      <c r="H20" s="52">
        <v>1</v>
      </c>
      <c r="I20" s="52">
        <v>1</v>
      </c>
      <c r="J20" s="52">
        <v>1</v>
      </c>
      <c r="K20" s="52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/>
      <c r="F21" s="88"/>
      <c r="G21" s="88"/>
      <c r="H21" s="88">
        <v>2</v>
      </c>
      <c r="I21" s="88">
        <v>2</v>
      </c>
      <c r="J21" s="88">
        <v>2</v>
      </c>
      <c r="K21" s="88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HYPERLINK("https://archive.org/details/SpaceCoastRadioNEWS08162013","https://archive.org/details/SpaceCoastRadioNEWS08162013")</f>
        <v>https://archive.org/details/SpaceCoastRadioNEWS08162013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2.7777777777777776E-2</v>
      </c>
      <c r="E4" s="63">
        <v>4.7916666666666663E-2</v>
      </c>
      <c r="F4" s="63">
        <v>7.2222222222222229E-2</v>
      </c>
      <c r="G4" s="63">
        <v>7.7777777777777779E-2</v>
      </c>
      <c r="H4" s="63">
        <v>9.4444444444444442E-2</v>
      </c>
      <c r="I4" s="89">
        <v>0.10347222222222223</v>
      </c>
      <c r="J4" s="63">
        <v>0.1076388888888889</v>
      </c>
      <c r="K4" s="63">
        <v>0.1111111111111111</v>
      </c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56</v>
      </c>
      <c r="D5" s="58" t="s">
        <v>562</v>
      </c>
      <c r="E5" s="58" t="s">
        <v>161</v>
      </c>
      <c r="F5" s="58" t="s">
        <v>506</v>
      </c>
      <c r="G5" s="58" t="s">
        <v>481</v>
      </c>
      <c r="H5" s="58" t="s">
        <v>540</v>
      </c>
      <c r="I5" s="58" t="s">
        <v>68</v>
      </c>
      <c r="J5" s="58" t="s">
        <v>96</v>
      </c>
      <c r="K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7">
        <v>2</v>
      </c>
      <c r="F6" s="67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/>
      <c r="F7" s="70"/>
      <c r="G7" s="70">
        <v>2</v>
      </c>
      <c r="H7" s="70">
        <v>2</v>
      </c>
      <c r="I7" s="70">
        <v>2</v>
      </c>
      <c r="J7" s="70">
        <v>2</v>
      </c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>
        <v>2</v>
      </c>
      <c r="K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75">
        <v>2</v>
      </c>
      <c r="K15" s="76">
        <v>2</v>
      </c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/>
      <c r="G17" s="67">
        <v>2</v>
      </c>
      <c r="H17" s="67">
        <v>2</v>
      </c>
      <c r="I17" s="67">
        <v>2</v>
      </c>
      <c r="J17" s="67">
        <v>2</v>
      </c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8" t="s">
        <v>137</v>
      </c>
      <c r="E19" s="67">
        <v>2</v>
      </c>
      <c r="F19" s="67"/>
      <c r="G19" s="68">
        <v>2</v>
      </c>
      <c r="H19" s="67"/>
      <c r="I19" s="67"/>
      <c r="J19" s="67"/>
      <c r="K19" s="67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1">
        <v>2</v>
      </c>
      <c r="E20" s="71" t="s">
        <v>137</v>
      </c>
      <c r="F20" s="70">
        <v>2</v>
      </c>
      <c r="G20" s="70">
        <v>2</v>
      </c>
      <c r="H20" s="71">
        <v>2</v>
      </c>
      <c r="I20" s="71">
        <v>2</v>
      </c>
      <c r="J20" s="71">
        <v>2</v>
      </c>
      <c r="K20" s="70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>
        <v>2</v>
      </c>
      <c r="E21" s="67"/>
      <c r="F21" s="67">
        <v>2</v>
      </c>
      <c r="G21" s="67">
        <v>2</v>
      </c>
      <c r="H21" s="67">
        <v>2</v>
      </c>
      <c r="I21" s="67">
        <v>2</v>
      </c>
      <c r="J21" s="67">
        <v>2</v>
      </c>
      <c r="K21" s="67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8162013"/>
  </hyperlinks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J15" sqref="J15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563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3.125E-2</v>
      </c>
      <c r="E4" s="4">
        <v>4.2361111111111106E-2</v>
      </c>
      <c r="F4" s="4">
        <v>5.9027777777777783E-2</v>
      </c>
      <c r="G4" s="4">
        <v>6.8749999999999992E-2</v>
      </c>
      <c r="H4" s="4">
        <v>7.9166666666666663E-2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90</v>
      </c>
      <c r="D5" t="s">
        <v>263</v>
      </c>
      <c r="E5" t="s">
        <v>564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>
        <v>2</v>
      </c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>
        <v>2</v>
      </c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2</v>
      </c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>
        <v>2</v>
      </c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>
        <v>2</v>
      </c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B23" s="17"/>
      <c r="C23" s="17"/>
      <c r="D23" s="17"/>
      <c r="E23" s="17"/>
      <c r="F23" s="17"/>
      <c r="G23" s="17"/>
      <c r="H23" s="17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44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563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3.125E-2</v>
      </c>
      <c r="E4" s="34">
        <v>4.2361111111111106E-2</v>
      </c>
      <c r="F4" s="34">
        <v>5.9027777777777776E-2</v>
      </c>
      <c r="G4" s="34">
        <v>6.8750000000000006E-2</v>
      </c>
      <c r="H4" s="34">
        <v>7.9166666666666663E-2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90</v>
      </c>
      <c r="D5" s="29" t="s">
        <v>263</v>
      </c>
      <c r="E5" s="29" t="s">
        <v>564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1</v>
      </c>
      <c r="E6" s="88">
        <v>2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>
        <v>2</v>
      </c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1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B23" s="53"/>
      <c r="C23" s="53"/>
      <c r="D23" s="53"/>
      <c r="E23" s="53"/>
      <c r="F23" s="53"/>
      <c r="G23" s="53"/>
      <c r="H23" s="5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HYPERLINK("https://archive.org/details/SpaceCoastRadioNews08252013","https://archive.org/details/SpaceCoastRadioNews08252013")</f>
        <v>https://archive.org/details/SpaceCoastRadioNews08252013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3.125E-2</v>
      </c>
      <c r="E4" s="63">
        <v>4.2361111111111106E-2</v>
      </c>
      <c r="F4" s="63">
        <v>5.9027777777777783E-2</v>
      </c>
      <c r="G4" s="63">
        <v>6.8749999999999992E-2</v>
      </c>
      <c r="H4" s="63">
        <v>7.9166666666666663E-2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90</v>
      </c>
      <c r="D5" s="58" t="s">
        <v>263</v>
      </c>
      <c r="E5" s="58" t="s">
        <v>564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>
        <v>2</v>
      </c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>
        <v>2</v>
      </c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>
        <v>2</v>
      </c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1" t="s">
        <v>137</v>
      </c>
      <c r="F20" s="71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>
        <v>2</v>
      </c>
      <c r="F21" s="67">
        <v>2</v>
      </c>
      <c r="G21" s="67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8252013"/>
  </hyperlinks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565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1.5277777777777777E-2</v>
      </c>
      <c r="E4" s="4">
        <v>3.4027777777777775E-2</v>
      </c>
      <c r="F4" s="4">
        <v>4.4444444444444446E-2</v>
      </c>
      <c r="G4" s="4">
        <v>5.2777777777777778E-2</v>
      </c>
      <c r="H4" s="4">
        <v>6.3194444444444442E-2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157</v>
      </c>
      <c r="D5" t="s">
        <v>566</v>
      </c>
      <c r="E5" t="s">
        <v>375</v>
      </c>
      <c r="F5" t="s">
        <v>489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/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>
        <v>2</v>
      </c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>
        <v>1</v>
      </c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>
        <v>2</v>
      </c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>
        <v>2</v>
      </c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47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565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1.5277777777777777E-2</v>
      </c>
      <c r="E4" s="34">
        <v>3.4027777777777775E-2</v>
      </c>
      <c r="F4" s="34">
        <v>4.4444444444444439E-2</v>
      </c>
      <c r="G4" s="34">
        <v>5.2777777777777771E-2</v>
      </c>
      <c r="H4" s="34">
        <v>6.3194444444444442E-2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157</v>
      </c>
      <c r="D5" s="29" t="s">
        <v>566</v>
      </c>
      <c r="E5" s="29" t="s">
        <v>375</v>
      </c>
      <c r="F5" s="29" t="s">
        <v>489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/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>
        <v>1</v>
      </c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1</v>
      </c>
      <c r="E19" s="88"/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/>
      <c r="E20" s="52">
        <v>1</v>
      </c>
      <c r="F20" s="52"/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>
        <v>1</v>
      </c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HYPERLINK("https://archive.org/details/SpaceCoastRadioNews09102013","https://archive.org/details/SpaceCoastRadioNews09102013")</f>
        <v>https://archive.org/details/SpaceCoastRadioNews09102013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1.5277777777777777E-2</v>
      </c>
      <c r="E4" s="63">
        <v>3.4027777777777775E-2</v>
      </c>
      <c r="F4" s="63">
        <v>4.4444444444444446E-2</v>
      </c>
      <c r="G4" s="63">
        <v>5.2777777777777778E-2</v>
      </c>
      <c r="H4" s="63">
        <v>6.3194444444444442E-2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157</v>
      </c>
      <c r="D5" s="58" t="s">
        <v>566</v>
      </c>
      <c r="E5" s="58" t="s">
        <v>375</v>
      </c>
      <c r="F5" s="58" t="s">
        <v>489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>
        <v>2</v>
      </c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1" t="s">
        <v>137</v>
      </c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>
        <v>2</v>
      </c>
      <c r="H15" s="76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7">
        <v>2</v>
      </c>
      <c r="D17" s="67"/>
      <c r="E17" s="67">
        <v>2</v>
      </c>
      <c r="F17" s="67"/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8" t="s">
        <v>137</v>
      </c>
      <c r="F19" s="68">
        <v>2</v>
      </c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1">
        <v>2</v>
      </c>
      <c r="F20" s="70"/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8">
        <v>2</v>
      </c>
      <c r="E21" s="67">
        <v>2</v>
      </c>
      <c r="F21" s="67">
        <v>2</v>
      </c>
      <c r="G21" s="67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102013"/>
  </hyperlinks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I15" sqref="I15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567</v>
      </c>
      <c r="B3" s="17"/>
      <c r="C3" s="17"/>
      <c r="D3" s="17"/>
      <c r="E3" s="17"/>
      <c r="F3" s="17"/>
      <c r="G3" s="17"/>
      <c r="H3" s="17"/>
    </row>
    <row r="4" spans="1:27" s="3" customFormat="1">
      <c r="A4" s="3" t="s">
        <v>3</v>
      </c>
      <c r="B4" s="145">
        <v>0</v>
      </c>
      <c r="C4" s="145">
        <v>3.472222222222222E-3</v>
      </c>
      <c r="D4" s="145">
        <v>3.0555555555555555E-2</v>
      </c>
      <c r="E4" s="145">
        <v>4.3750000000000004E-2</v>
      </c>
      <c r="F4" s="145">
        <v>5.9027777777777783E-2</v>
      </c>
      <c r="G4" s="145">
        <v>6.8749999999999992E-2</v>
      </c>
      <c r="H4" s="145">
        <v>7.7777777777777779E-2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s="17" t="s">
        <v>4</v>
      </c>
      <c r="C5" s="17" t="s">
        <v>484</v>
      </c>
      <c r="D5" s="17" t="s">
        <v>568</v>
      </c>
      <c r="E5" s="17" t="s">
        <v>161</v>
      </c>
      <c r="F5" s="17" t="s">
        <v>481</v>
      </c>
      <c r="G5" s="17" t="s">
        <v>94</v>
      </c>
      <c r="H5" s="17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1</v>
      </c>
      <c r="E20" s="12">
        <v>2</v>
      </c>
      <c r="F20" s="12"/>
      <c r="G20" s="12">
        <v>1</v>
      </c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/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154</v>
      </c>
    </row>
    <row r="4" spans="1:27" s="33" customFormat="1">
      <c r="A4" s="33" t="s">
        <v>3</v>
      </c>
      <c r="B4" s="34">
        <v>0</v>
      </c>
      <c r="C4" s="34">
        <v>2.8472222222222222E-2</v>
      </c>
      <c r="D4" s="34">
        <v>6.5277777777777782E-2</v>
      </c>
      <c r="E4" s="34">
        <v>9.0972222222222218E-2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155</v>
      </c>
      <c r="C5" s="29" t="s">
        <v>156</v>
      </c>
      <c r="D5" s="29" t="s">
        <v>157</v>
      </c>
      <c r="E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1</v>
      </c>
      <c r="C6" s="88">
        <v>2</v>
      </c>
      <c r="D6" s="88">
        <v>2</v>
      </c>
      <c r="E6" s="88"/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>
        <v>1</v>
      </c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>
        <v>2</v>
      </c>
      <c r="F15" s="54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1</v>
      </c>
      <c r="C17" s="88">
        <v>2</v>
      </c>
      <c r="D17" s="88">
        <v>2</v>
      </c>
      <c r="E17" s="88">
        <v>2</v>
      </c>
      <c r="F17" s="88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52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2</v>
      </c>
      <c r="C19" s="88">
        <v>1</v>
      </c>
      <c r="D19" s="88">
        <v>2</v>
      </c>
      <c r="E19" s="88"/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/>
      <c r="D20" s="52">
        <v>2</v>
      </c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1</v>
      </c>
      <c r="C21" s="88"/>
      <c r="D21" s="88"/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567</v>
      </c>
      <c r="B3" s="53"/>
      <c r="C3" s="53"/>
      <c r="D3" s="53"/>
      <c r="E3" s="53"/>
      <c r="F3" s="53"/>
      <c r="G3" s="53"/>
      <c r="H3" s="53"/>
    </row>
    <row r="4" spans="1:27" s="33" customFormat="1">
      <c r="A4" s="33" t="s">
        <v>3</v>
      </c>
      <c r="B4" s="147">
        <v>0</v>
      </c>
      <c r="C4" s="147">
        <v>3.4722222222222225E-3</v>
      </c>
      <c r="D4" s="147">
        <v>3.0555555555555555E-2</v>
      </c>
      <c r="E4" s="147">
        <v>4.3749999999999997E-2</v>
      </c>
      <c r="F4" s="147">
        <v>5.9027777777777776E-2</v>
      </c>
      <c r="G4" s="147">
        <v>6.8750000000000006E-2</v>
      </c>
      <c r="H4" s="147">
        <v>7.7777777777777779E-2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53" t="s">
        <v>4</v>
      </c>
      <c r="C5" s="53" t="s">
        <v>484</v>
      </c>
      <c r="D5" s="53" t="s">
        <v>568</v>
      </c>
      <c r="E5" s="53" t="s">
        <v>161</v>
      </c>
      <c r="F5" s="53" t="s">
        <v>481</v>
      </c>
      <c r="G5" s="53" t="s">
        <v>94</v>
      </c>
      <c r="H5" s="53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>
        <v>2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2</v>
      </c>
      <c r="G7" s="52">
        <v>2</v>
      </c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2</v>
      </c>
      <c r="E19" s="88">
        <v>2</v>
      </c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2</v>
      </c>
      <c r="E20" s="52">
        <v>2</v>
      </c>
      <c r="F20" s="52"/>
      <c r="G20" s="52"/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/>
      <c r="E21" s="88"/>
      <c r="F21" s="88">
        <v>2</v>
      </c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HYPERLINK("https://archive.org/details/SpaceCoastRadioNews09152013","https://archive.org/details/SpaceCoastRadioNews09152013")</f>
        <v>https://archive.org/details/SpaceCoastRadioNews09152013</v>
      </c>
      <c r="B3" s="58"/>
      <c r="C3" s="58"/>
      <c r="D3" s="58"/>
      <c r="E3" s="58"/>
      <c r="F3" s="58"/>
      <c r="G3" s="58"/>
      <c r="H3" s="58"/>
    </row>
    <row r="4" spans="1:26" ht="14.4">
      <c r="A4" s="62" t="s">
        <v>3</v>
      </c>
      <c r="B4" s="63">
        <v>0</v>
      </c>
      <c r="C4" s="63">
        <v>3.472222222222222E-3</v>
      </c>
      <c r="D4" s="63">
        <v>3.0555555555555555E-2</v>
      </c>
      <c r="E4" s="63">
        <v>4.3750000000000004E-2</v>
      </c>
      <c r="F4" s="63">
        <v>5.9027777777777783E-2</v>
      </c>
      <c r="G4" s="63">
        <v>6.8749999999999992E-2</v>
      </c>
      <c r="H4" s="63">
        <v>7.7777777777777779E-2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484</v>
      </c>
      <c r="D5" s="58" t="s">
        <v>568</v>
      </c>
      <c r="E5" s="58" t="s">
        <v>161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>
        <v>2</v>
      </c>
      <c r="H15" s="75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>
        <v>2</v>
      </c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/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1">
        <v>2</v>
      </c>
      <c r="F20" s="70"/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>
        <v>2</v>
      </c>
      <c r="E21" s="67"/>
      <c r="F21" s="67">
        <v>2</v>
      </c>
      <c r="G21" s="67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152013"/>
  </hyperlinks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C15" sqref="C15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569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3.125E-2</v>
      </c>
      <c r="E4" s="4">
        <v>5.347222222222222E-2</v>
      </c>
      <c r="F4" s="4">
        <v>7.9861111111111105E-2</v>
      </c>
      <c r="G4" s="4">
        <v>9.0972222222222218E-2</v>
      </c>
      <c r="H4" s="4">
        <v>9.9999999999999992E-2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496</v>
      </c>
      <c r="D5" t="s">
        <v>570</v>
      </c>
      <c r="E5" t="s">
        <v>571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>
        <v>2</v>
      </c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1</v>
      </c>
      <c r="E20" s="12">
        <v>2</v>
      </c>
      <c r="F20" s="12">
        <v>1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/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53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569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3.125E-2</v>
      </c>
      <c r="E4" s="34">
        <v>5.347222222222222E-2</v>
      </c>
      <c r="F4" s="34">
        <v>7.9861111111111105E-2</v>
      </c>
      <c r="G4" s="34">
        <v>9.0972222222222218E-2</v>
      </c>
      <c r="H4" s="34">
        <v>9.9999999999999992E-2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496</v>
      </c>
      <c r="D5" s="29" t="s">
        <v>570</v>
      </c>
      <c r="E5" s="29" t="s">
        <v>571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1</v>
      </c>
      <c r="E6" s="88"/>
      <c r="F6" s="88">
        <v>1</v>
      </c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>
        <v>1</v>
      </c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>
        <v>2</v>
      </c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2</v>
      </c>
      <c r="E19" s="88">
        <v>2</v>
      </c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1</v>
      </c>
      <c r="F20" s="52">
        <v>1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/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HYPERLINK("https://archive.org/details/SpaceCoastRadioNEWS08212013","https://archive.org/details/SpaceCoastRadioNEWS08212013")</f>
        <v>https://archive.org/details/SpaceCoastRadioNEWS08212013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3.125E-2</v>
      </c>
      <c r="E4" s="63">
        <v>5.347222222222222E-2</v>
      </c>
      <c r="F4" s="63">
        <v>7.9861111111111105E-2</v>
      </c>
      <c r="G4" s="63">
        <v>9.0972222222222218E-2</v>
      </c>
      <c r="H4" s="63">
        <v>9.9999999999999992E-2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496</v>
      </c>
      <c r="D5" s="58" t="s">
        <v>570</v>
      </c>
      <c r="E5" s="58" t="s">
        <v>571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>
        <v>2</v>
      </c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157"/>
      <c r="D15" s="75"/>
      <c r="E15" s="75"/>
      <c r="F15" s="75"/>
      <c r="G15" s="75">
        <v>2</v>
      </c>
      <c r="H15" s="75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8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>
        <v>2</v>
      </c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8">
        <v>2</v>
      </c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1" t="s">
        <v>137</v>
      </c>
      <c r="E20" s="71">
        <v>2</v>
      </c>
      <c r="F20" s="71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8">
        <v>2</v>
      </c>
      <c r="F21" s="67">
        <v>2</v>
      </c>
      <c r="G21" s="67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212013"/>
  </hyperlinks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G12" sqref="G12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572</v>
      </c>
    </row>
    <row r="4" spans="1:27" s="3" customFormat="1">
      <c r="A4" s="3" t="s">
        <v>3</v>
      </c>
      <c r="B4" s="4">
        <v>0</v>
      </c>
      <c r="C4" s="4">
        <v>4.1666666666666666E-3</v>
      </c>
      <c r="D4" s="4">
        <v>2.1527777777777781E-2</v>
      </c>
      <c r="E4" s="4">
        <v>3.6805555555555557E-2</v>
      </c>
      <c r="F4" s="4">
        <v>4.9305555555555554E-2</v>
      </c>
      <c r="G4" s="4">
        <v>5.8333333333333327E-2</v>
      </c>
      <c r="H4" s="4">
        <v>6.6666666666666666E-2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56</v>
      </c>
      <c r="D5" t="s">
        <v>501</v>
      </c>
      <c r="E5" t="s">
        <v>16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/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>
        <v>2</v>
      </c>
      <c r="F7" s="12">
        <v>1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99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>
        <v>2</v>
      </c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2</v>
      </c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2</v>
      </c>
      <c r="E20" s="12"/>
      <c r="F20" s="12">
        <v>1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1</v>
      </c>
      <c r="E21" s="9">
        <v>2</v>
      </c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56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572</v>
      </c>
    </row>
    <row r="4" spans="1:27" s="33" customFormat="1">
      <c r="A4" s="33" t="s">
        <v>3</v>
      </c>
      <c r="B4" s="34">
        <v>0</v>
      </c>
      <c r="C4" s="34">
        <v>4.1666666666666666E-3</v>
      </c>
      <c r="D4" s="34">
        <v>2.1527777777777778E-2</v>
      </c>
      <c r="E4" s="34">
        <v>3.6805555555555557E-2</v>
      </c>
      <c r="F4" s="34">
        <v>4.9305555555555554E-2</v>
      </c>
      <c r="G4" s="34">
        <v>5.8333333333333334E-2</v>
      </c>
      <c r="H4" s="34">
        <v>6.6666666666666666E-2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56</v>
      </c>
      <c r="D5" s="29" t="s">
        <v>501</v>
      </c>
      <c r="E5" s="29" t="s">
        <v>16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/>
      <c r="F6" s="88">
        <v>1</v>
      </c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2</v>
      </c>
      <c r="E7" s="52">
        <v>1</v>
      </c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>
        <v>2</v>
      </c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1</v>
      </c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/>
      <c r="F19" s="88"/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1</v>
      </c>
      <c r="F20" s="52">
        <v>1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>
        <v>1</v>
      </c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HYPERLINK("https://archive.org/details/SpaceCoastRadioNews08272013","https://archive.org/details/SpaceCoastRadioNews08272013")</f>
        <v>https://archive.org/details/SpaceCoastRadioNews08272013</v>
      </c>
    </row>
    <row r="4" spans="1:26" ht="14.4">
      <c r="A4" s="62" t="s">
        <v>3</v>
      </c>
      <c r="B4" s="63">
        <v>0</v>
      </c>
      <c r="C4" s="63">
        <v>4.1666666666666666E-3</v>
      </c>
      <c r="D4" s="63">
        <v>2.1527777777777781E-2</v>
      </c>
      <c r="E4" s="63">
        <v>3.6805555555555557E-2</v>
      </c>
      <c r="F4" s="63">
        <v>4.9305555555555554E-2</v>
      </c>
      <c r="G4" s="63">
        <v>5.8333333333333327E-2</v>
      </c>
      <c r="H4" s="63">
        <v>6.6666666666666666E-2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56</v>
      </c>
      <c r="D5" s="58" t="s">
        <v>501</v>
      </c>
      <c r="E5" s="58" t="s">
        <v>16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>
        <v>2</v>
      </c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>
        <v>2</v>
      </c>
      <c r="H15" s="75">
        <v>2</v>
      </c>
      <c r="I15" s="75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>
        <v>2</v>
      </c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/>
      <c r="F19" s="67"/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 t="s">
        <v>137</v>
      </c>
      <c r="D20" s="71" t="s">
        <v>137</v>
      </c>
      <c r="E20" s="70">
        <v>2</v>
      </c>
      <c r="F20" s="70">
        <v>2</v>
      </c>
      <c r="G20" s="71">
        <v>2</v>
      </c>
      <c r="H20" s="70"/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>
        <v>2</v>
      </c>
      <c r="F21" s="67">
        <v>2</v>
      </c>
      <c r="G21" s="67">
        <v>2</v>
      </c>
      <c r="H21" s="67"/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272013"/>
  </hyperlinks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A25" sqref="A25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573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2.361111111111111E-2</v>
      </c>
      <c r="E4" s="4">
        <v>3.888888888888889E-2</v>
      </c>
      <c r="F4" s="4">
        <v>5.8333333333333327E-2</v>
      </c>
      <c r="G4" s="4">
        <v>6.3888888888888884E-2</v>
      </c>
      <c r="H4" s="4">
        <v>7.013888888888889E-2</v>
      </c>
      <c r="I4" s="4">
        <v>7.4999999999999997E-2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574</v>
      </c>
      <c r="D5" t="s">
        <v>182</v>
      </c>
      <c r="E5" t="s">
        <v>56</v>
      </c>
      <c r="F5" t="s">
        <v>267</v>
      </c>
      <c r="G5" t="s">
        <v>481</v>
      </c>
      <c r="H5" t="s">
        <v>94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/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>
        <v>2</v>
      </c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>
        <v>1</v>
      </c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>
        <v>1</v>
      </c>
      <c r="F20" s="12"/>
      <c r="G20" s="12">
        <v>1</v>
      </c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/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359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45.156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573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2.3611111111111114E-2</v>
      </c>
      <c r="E4" s="34">
        <v>3.888888888888889E-2</v>
      </c>
      <c r="F4" s="34">
        <v>5.8333333333333334E-2</v>
      </c>
      <c r="G4" s="34">
        <v>6.3888888888888884E-2</v>
      </c>
      <c r="H4" s="34">
        <v>7.013888888888889E-2</v>
      </c>
      <c r="I4" s="34">
        <v>7.4999999999999997E-2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574</v>
      </c>
      <c r="D5" s="29" t="s">
        <v>182</v>
      </c>
      <c r="E5" s="29" t="s">
        <v>56</v>
      </c>
      <c r="F5" s="29" t="s">
        <v>267</v>
      </c>
      <c r="G5" s="29" t="s">
        <v>481</v>
      </c>
      <c r="H5" s="29" t="s">
        <v>94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>
        <v>2</v>
      </c>
      <c r="F6" s="88"/>
      <c r="G6" s="88">
        <v>1</v>
      </c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2</v>
      </c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88">
        <v>2</v>
      </c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30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/>
      <c r="G17" s="88"/>
      <c r="H17" s="88">
        <v>2</v>
      </c>
      <c r="I17" s="39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1</v>
      </c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/>
      <c r="G19" s="88">
        <v>1</v>
      </c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/>
      <c r="G20" s="52">
        <v>1</v>
      </c>
      <c r="H20" s="52">
        <v>1</v>
      </c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/>
      <c r="E21" s="88"/>
      <c r="F21" s="88"/>
      <c r="G21" s="88"/>
      <c r="H21" s="88">
        <v>2</v>
      </c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B23" s="53"/>
      <c r="C23" s="53"/>
      <c r="D23" s="53"/>
      <c r="E23" s="53"/>
      <c r="F23" s="53"/>
      <c r="G23" s="53"/>
      <c r="H23" s="5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HYPERLINK("https://archive.org/details/SundayMorningNewsSeptember162012","https://archive.org/details/SundayMorningNewsSeptember162012")</f>
        <v>https://archive.org/details/SundayMorningNewsSeptember162012</v>
      </c>
    </row>
    <row r="4" spans="1:26" ht="14.4">
      <c r="A4" s="62" t="s">
        <v>3</v>
      </c>
      <c r="B4" s="63">
        <v>0</v>
      </c>
      <c r="C4" s="63">
        <v>2.8472222222222222E-2</v>
      </c>
      <c r="D4" s="63">
        <v>6.5277777777777782E-2</v>
      </c>
      <c r="E4" s="63">
        <v>9.0972222222222218E-2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155</v>
      </c>
      <c r="C5" s="58" t="s">
        <v>156</v>
      </c>
      <c r="D5" s="58" t="s">
        <v>157</v>
      </c>
      <c r="E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/>
      <c r="C6" s="68">
        <v>2</v>
      </c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8">
        <v>2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6">
        <v>2</v>
      </c>
      <c r="F15" s="75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7"/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90"/>
      <c r="D20" s="71"/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91"/>
      <c r="D21" s="67"/>
      <c r="E21" s="67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undayMorningNewsSeptember162012"/>
  </hyperlinks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HYPERLINK("https://archive.org/details/SpaceCoastRadioNEWS07232013","https://archive.org/details/SpaceCoastRadioNEWS07232013")</f>
        <v>https://archive.org/details/SpaceCoastRadioNEWS07232013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2.361111111111111E-2</v>
      </c>
      <c r="E4" s="63">
        <v>3.888888888888889E-2</v>
      </c>
      <c r="F4" s="63">
        <v>5.8333333333333327E-2</v>
      </c>
      <c r="G4" s="63">
        <v>6.3888888888888884E-2</v>
      </c>
      <c r="H4" s="63">
        <v>7.013888888888889E-2</v>
      </c>
      <c r="I4" s="63">
        <v>7.4999999999999997E-2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574</v>
      </c>
      <c r="D5" s="58" t="s">
        <v>182</v>
      </c>
      <c r="E5" s="58" t="s">
        <v>56</v>
      </c>
      <c r="F5" s="58" t="s">
        <v>267</v>
      </c>
      <c r="G5" s="58" t="s">
        <v>481</v>
      </c>
      <c r="H5" s="58" t="s">
        <v>94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>
        <v>2</v>
      </c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>
        <v>2</v>
      </c>
      <c r="D18" s="70"/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/>
      <c r="G19" s="67">
        <v>2</v>
      </c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1" t="s">
        <v>137</v>
      </c>
      <c r="F20" s="70">
        <v>2</v>
      </c>
      <c r="G20" s="71">
        <v>2</v>
      </c>
      <c r="H20" s="71">
        <v>2</v>
      </c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/>
      <c r="F21" s="67">
        <v>2</v>
      </c>
      <c r="G21" s="67">
        <v>2</v>
      </c>
      <c r="H21" s="67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7232013"/>
  </hyperlinks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F19" sqref="F1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575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3.8194444444444441E-2</v>
      </c>
      <c r="E4" s="4">
        <v>5.2083333333333336E-2</v>
      </c>
      <c r="F4" s="4">
        <v>6.5277777777777782E-2</v>
      </c>
      <c r="G4" s="4">
        <v>7.2916666666666671E-2</v>
      </c>
      <c r="H4" s="4">
        <v>7.7083333333333337E-2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396</v>
      </c>
      <c r="D5" t="s">
        <v>576</v>
      </c>
      <c r="E5" t="s">
        <v>577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>
        <v>1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>
        <v>1</v>
      </c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1</v>
      </c>
      <c r="E20" s="12"/>
      <c r="F20" s="12">
        <v>1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1</v>
      </c>
      <c r="E21" s="9">
        <v>2</v>
      </c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362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56.894531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575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3.8194444444444441E-2</v>
      </c>
      <c r="E4" s="34">
        <v>5.2083333333333329E-2</v>
      </c>
      <c r="F4" s="34">
        <v>6.5277777777777782E-2</v>
      </c>
      <c r="G4" s="34">
        <v>7.2916666666666657E-2</v>
      </c>
      <c r="H4" s="34">
        <v>7.7083333333333337E-2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396</v>
      </c>
      <c r="D5" s="29" t="s">
        <v>576</v>
      </c>
      <c r="E5" s="29" t="s">
        <v>577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>
        <v>1</v>
      </c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2</v>
      </c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>
        <v>1</v>
      </c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/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/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/>
      <c r="F20" s="52">
        <v>1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/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B23" s="53"/>
      <c r="C23" s="53"/>
      <c r="D23" s="53"/>
      <c r="E23" s="53"/>
      <c r="F23" s="53"/>
      <c r="G23" s="53"/>
      <c r="H23" s="53"/>
      <c r="R23" s="43"/>
    </row>
    <row r="24" spans="1:27" s="46" customFormat="1" ht="15.3">
      <c r="A24" s="44"/>
      <c r="B24" s="54"/>
      <c r="C24" s="54"/>
      <c r="D24" s="54"/>
      <c r="E24" s="54"/>
      <c r="F24" s="54"/>
      <c r="G24" s="54"/>
      <c r="H24" s="54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HYPERLINK("https://archive.org/details/SpaceCoastRadioNEWS08072013","https://archive.org/details/SpaceCoastRadioNEWS08072013")</f>
        <v>https://archive.org/details/SpaceCoastRadioNEWS08072013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3.8194444444444441E-2</v>
      </c>
      <c r="E4" s="63">
        <v>5.2083333333333336E-2</v>
      </c>
      <c r="F4" s="63">
        <v>6.5277777777777782E-2</v>
      </c>
      <c r="G4" s="63">
        <v>7.2916666666666671E-2</v>
      </c>
      <c r="H4" s="63">
        <v>7.7083333333333337E-2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396</v>
      </c>
      <c r="D5" s="58" t="s">
        <v>576</v>
      </c>
      <c r="E5" s="58" t="s">
        <v>577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/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>
        <v>2</v>
      </c>
      <c r="H15" s="75">
        <v>2</v>
      </c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/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8" t="s">
        <v>137</v>
      </c>
      <c r="E19" s="67">
        <v>2</v>
      </c>
      <c r="F19" s="67"/>
      <c r="G19" s="67"/>
      <c r="H19" s="67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 t="s">
        <v>137</v>
      </c>
      <c r="D20" s="70">
        <v>2</v>
      </c>
      <c r="E20" s="70">
        <v>2</v>
      </c>
      <c r="F20" s="70">
        <v>2</v>
      </c>
      <c r="G20" s="71">
        <v>2</v>
      </c>
      <c r="H20" s="70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>
        <v>2</v>
      </c>
      <c r="E21" s="67">
        <v>2</v>
      </c>
      <c r="F21" s="67">
        <v>2</v>
      </c>
      <c r="G21" s="67">
        <v>2</v>
      </c>
      <c r="H21" s="67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8072013"/>
  </hyperlinks>
  <pageMargins left="0.7" right="0.7" top="0.75" bottom="0.75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F6" sqref="F6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578</v>
      </c>
    </row>
    <row r="4" spans="1:27" s="3" customFormat="1">
      <c r="A4" s="3" t="s">
        <v>3</v>
      </c>
      <c r="B4" s="4">
        <v>0</v>
      </c>
      <c r="C4" s="4">
        <v>2.0833333333333333E-3</v>
      </c>
      <c r="D4" s="4">
        <v>1.8749999999999999E-2</v>
      </c>
      <c r="E4" s="4">
        <v>3.1944444444444449E-2</v>
      </c>
      <c r="F4" s="4">
        <v>4.9999999999999996E-2</v>
      </c>
      <c r="G4" s="4">
        <v>6.7361111111111108E-2</v>
      </c>
      <c r="H4" s="4">
        <v>7.8472222222222221E-2</v>
      </c>
      <c r="I4" s="4">
        <v>8.4027777777777771E-2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579</v>
      </c>
      <c r="D5" t="s">
        <v>544</v>
      </c>
      <c r="E5" t="s">
        <v>555</v>
      </c>
      <c r="F5" t="s">
        <v>580</v>
      </c>
      <c r="G5" t="s">
        <v>481</v>
      </c>
      <c r="H5" t="s">
        <v>94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>
        <v>2</v>
      </c>
      <c r="F6" s="9">
        <v>2</v>
      </c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/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>
        <v>2</v>
      </c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>
        <v>1</v>
      </c>
      <c r="E18" s="12">
        <v>2</v>
      </c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1</v>
      </c>
      <c r="E20" s="12"/>
      <c r="F20" s="12"/>
      <c r="G20" s="12">
        <v>2</v>
      </c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/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65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578</v>
      </c>
    </row>
    <row r="4" spans="1:27" s="33" customFormat="1">
      <c r="A4" s="33" t="s">
        <v>3</v>
      </c>
      <c r="B4" s="34">
        <v>0</v>
      </c>
      <c r="C4" s="34">
        <v>2.0833333333333333E-3</v>
      </c>
      <c r="D4" s="34">
        <v>1.8749999999999999E-2</v>
      </c>
      <c r="E4" s="34">
        <v>3.1944444444444449E-2</v>
      </c>
      <c r="F4" s="34">
        <v>4.9999999999999996E-2</v>
      </c>
      <c r="G4" s="34">
        <v>6.7361111111111108E-2</v>
      </c>
      <c r="H4" s="34">
        <v>7.8472222222222221E-2</v>
      </c>
      <c r="I4" s="34">
        <v>8.4027777777777771E-2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579</v>
      </c>
      <c r="D5" s="29" t="s">
        <v>544</v>
      </c>
      <c r="E5" s="29" t="s">
        <v>555</v>
      </c>
      <c r="F5" s="29" t="s">
        <v>580</v>
      </c>
      <c r="G5" s="29" t="s">
        <v>481</v>
      </c>
      <c r="H5" s="29" t="s">
        <v>94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>
        <v>2</v>
      </c>
      <c r="F6" s="88">
        <v>2</v>
      </c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52">
        <v>1</v>
      </c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>
        <v>2</v>
      </c>
      <c r="F8" s="88">
        <v>2</v>
      </c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/>
      <c r="I12" s="30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>
        <v>1</v>
      </c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1</v>
      </c>
      <c r="G17" s="88">
        <v>1</v>
      </c>
      <c r="H17" s="88">
        <v>2</v>
      </c>
      <c r="I17" s="39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/>
      <c r="E18" s="52">
        <v>2</v>
      </c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>
        <v>2</v>
      </c>
      <c r="F19" s="88">
        <v>2</v>
      </c>
      <c r="G19" s="88">
        <v>1</v>
      </c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>
        <v>2</v>
      </c>
      <c r="F20" s="52">
        <v>2</v>
      </c>
      <c r="G20" s="52">
        <v>1</v>
      </c>
      <c r="H20" s="52">
        <v>1</v>
      </c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>
        <v>1</v>
      </c>
      <c r="E21" s="88">
        <v>1</v>
      </c>
      <c r="F21" s="88"/>
      <c r="G21" s="88"/>
      <c r="H21" s="88">
        <v>2</v>
      </c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HYPERLINK("https://archive.org/details/SpaceCoastRadioNEWS08022013","https://archive.org/details/SpaceCoastRadioNEWS08022013")</f>
        <v>https://archive.org/details/SpaceCoastRadioNEWS08022013</v>
      </c>
    </row>
    <row r="4" spans="1:26" ht="14.4">
      <c r="A4" s="62" t="s">
        <v>3</v>
      </c>
      <c r="B4" s="63">
        <v>0</v>
      </c>
      <c r="C4" s="63">
        <v>2.0833333333333333E-3</v>
      </c>
      <c r="D4" s="63">
        <v>1.8749999999999999E-2</v>
      </c>
      <c r="E4" s="63">
        <v>3.1944444444444449E-2</v>
      </c>
      <c r="F4" s="63">
        <v>4.9999999999999996E-2</v>
      </c>
      <c r="G4" s="63">
        <v>6.7361111111111108E-2</v>
      </c>
      <c r="H4" s="63">
        <v>7.8472222222222221E-2</v>
      </c>
      <c r="I4" s="63">
        <v>8.4027777777777771E-2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579</v>
      </c>
      <c r="D5" s="58" t="s">
        <v>544</v>
      </c>
      <c r="E5" s="58" t="s">
        <v>555</v>
      </c>
      <c r="F5" s="58" t="s">
        <v>580</v>
      </c>
      <c r="G5" s="58" t="s">
        <v>481</v>
      </c>
      <c r="H5" s="58" t="s">
        <v>94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7">
        <v>2</v>
      </c>
      <c r="F6" s="67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/>
      <c r="F7" s="70"/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>
        <v>2</v>
      </c>
      <c r="F8" s="67">
        <v>2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75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>
        <v>2</v>
      </c>
      <c r="D18" s="70"/>
      <c r="E18" s="71">
        <v>2</v>
      </c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/>
      <c r="E19" s="67">
        <v>2</v>
      </c>
      <c r="F19" s="67">
        <v>2</v>
      </c>
      <c r="G19" s="68">
        <v>2</v>
      </c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1">
        <v>2</v>
      </c>
      <c r="E20" s="71" t="s">
        <v>137</v>
      </c>
      <c r="F20" s="70"/>
      <c r="G20" s="70">
        <v>2</v>
      </c>
      <c r="H20" s="71">
        <v>2</v>
      </c>
      <c r="I20" s="70"/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>
        <v>2</v>
      </c>
      <c r="E21" s="67"/>
      <c r="F21" s="67"/>
      <c r="G21" s="67">
        <v>2</v>
      </c>
      <c r="H21" s="67">
        <v>2</v>
      </c>
      <c r="I21" s="67"/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8022013"/>
  </hyperlinks>
  <pageMargins left="0.7" right="0.7" top="0.75" bottom="0.75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G17" sqref="G17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581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4.0972222222222222E-2</v>
      </c>
      <c r="E4" s="4">
        <v>5.347222222222222E-2</v>
      </c>
      <c r="F4" s="4">
        <v>7.4305555555555555E-2</v>
      </c>
      <c r="G4" s="86">
        <v>7.9166666666666663E-2</v>
      </c>
      <c r="H4" s="4">
        <v>8.6805555555555566E-2</v>
      </c>
      <c r="I4" s="4">
        <v>9.7916666666666666E-2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574</v>
      </c>
      <c r="D5" t="s">
        <v>151</v>
      </c>
      <c r="E5" t="s">
        <v>582</v>
      </c>
      <c r="F5" t="s">
        <v>481</v>
      </c>
      <c r="G5" t="s">
        <v>489</v>
      </c>
      <c r="H5" t="s">
        <v>94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/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>
        <v>1</v>
      </c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>
        <v>2</v>
      </c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68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45.472656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581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4.0972222222222222E-2</v>
      </c>
      <c r="E4" s="34">
        <v>5.347222222222222E-2</v>
      </c>
      <c r="F4" s="34">
        <v>7.4305555555555555E-2</v>
      </c>
      <c r="G4" s="87">
        <v>7.9166666666666663E-2</v>
      </c>
      <c r="H4" s="34">
        <v>8.6805555555555552E-2</v>
      </c>
      <c r="I4" s="34">
        <v>9.7916666666666666E-2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574</v>
      </c>
      <c r="D5" s="29" t="s">
        <v>151</v>
      </c>
      <c r="E5" s="29" t="s">
        <v>582</v>
      </c>
      <c r="F5" s="29" t="s">
        <v>481</v>
      </c>
      <c r="G5" s="29" t="s">
        <v>489</v>
      </c>
      <c r="H5" s="29" t="s">
        <v>94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2</v>
      </c>
      <c r="F7" s="52">
        <v>2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>
        <v>1</v>
      </c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/>
      <c r="H12" s="53">
        <v>2</v>
      </c>
      <c r="I12" s="53">
        <v>2</v>
      </c>
      <c r="J12" s="53"/>
      <c r="K12" s="53"/>
      <c r="L12" s="53"/>
      <c r="M12" s="53"/>
      <c r="N12" s="53"/>
      <c r="O12" s="53"/>
      <c r="P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54"/>
      <c r="K15" s="54"/>
      <c r="L15" s="54"/>
      <c r="M15" s="54"/>
      <c r="N15" s="54"/>
      <c r="O15" s="54"/>
      <c r="P15" s="54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R16" s="43"/>
    </row>
    <row r="17" spans="1:27" s="42" customFormat="1" ht="15.3">
      <c r="A17" s="38" t="s">
        <v>32</v>
      </c>
      <c r="B17" s="88">
        <v>2</v>
      </c>
      <c r="C17" s="88">
        <v>1</v>
      </c>
      <c r="D17" s="88">
        <v>1</v>
      </c>
      <c r="E17" s="88">
        <v>2</v>
      </c>
      <c r="F17" s="88"/>
      <c r="G17" s="88"/>
      <c r="H17" s="88">
        <v>2</v>
      </c>
      <c r="I17" s="88">
        <v>2</v>
      </c>
      <c r="J17" s="88"/>
      <c r="K17" s="88"/>
      <c r="L17" s="88"/>
      <c r="M17" s="88"/>
      <c r="N17" s="88"/>
      <c r="O17" s="88"/>
      <c r="P17" s="88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/>
      <c r="F19" s="88">
        <v>1</v>
      </c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1</v>
      </c>
      <c r="F20" s="52"/>
      <c r="G20" s="52">
        <v>1</v>
      </c>
      <c r="H20" s="52">
        <v>1</v>
      </c>
      <c r="I20" s="52"/>
      <c r="J20" s="52"/>
      <c r="K20" s="52"/>
      <c r="L20" s="52"/>
      <c r="M20" s="52"/>
      <c r="N20" s="52"/>
      <c r="O20" s="52"/>
      <c r="P20" s="52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>
        <v>1</v>
      </c>
      <c r="E21" s="88">
        <v>2</v>
      </c>
      <c r="F21" s="88">
        <v>1</v>
      </c>
      <c r="G21" s="88">
        <v>1</v>
      </c>
      <c r="H21" s="88">
        <v>2</v>
      </c>
      <c r="I21" s="88"/>
      <c r="J21" s="88"/>
      <c r="K21" s="88"/>
      <c r="L21" s="88"/>
      <c r="M21" s="88"/>
      <c r="N21" s="88"/>
      <c r="O21" s="88"/>
      <c r="P21" s="88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HYPERLINK("https://archive.org/details/SpaceCoastRadioNews09202013","https://archive.org/details/SpaceCoastRadioNews09202013")</f>
        <v>https://archive.org/details/SpaceCoastRadioNews09202013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4.0972222222222222E-2</v>
      </c>
      <c r="E4" s="63">
        <v>5.347222222222222E-2</v>
      </c>
      <c r="F4" s="63">
        <v>7.4305555555555555E-2</v>
      </c>
      <c r="G4" s="89">
        <v>7.9166666666666663E-2</v>
      </c>
      <c r="H4" s="63">
        <v>8.6805555555555566E-2</v>
      </c>
      <c r="I4" s="63">
        <v>9.7916666666666666E-2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574</v>
      </c>
      <c r="D5" s="58" t="s">
        <v>151</v>
      </c>
      <c r="E5" s="58" t="s">
        <v>582</v>
      </c>
      <c r="F5" s="58" t="s">
        <v>481</v>
      </c>
      <c r="G5" s="58" t="s">
        <v>489</v>
      </c>
      <c r="H5" s="58" t="s">
        <v>94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>
        <v>2</v>
      </c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>
        <v>2</v>
      </c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75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/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>
        <v>2</v>
      </c>
      <c r="D18" s="70"/>
      <c r="E18" s="70"/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/>
      <c r="G19" s="67"/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>
        <v>2</v>
      </c>
      <c r="F20" s="70">
        <v>2</v>
      </c>
      <c r="G20" s="70">
        <v>2</v>
      </c>
      <c r="H20" s="70">
        <v>2</v>
      </c>
      <c r="I20" s="70"/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>
        <v>2</v>
      </c>
      <c r="F21" s="67">
        <v>2</v>
      </c>
      <c r="G21" s="67">
        <v>2</v>
      </c>
      <c r="H21" s="68">
        <v>2</v>
      </c>
      <c r="I21" s="67"/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9202013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A3" activeCellId="1" sqref="A3 A3"/>
    </sheetView>
  </sheetViews>
  <sheetFormatPr defaultColWidth="8.83984375" defaultRowHeight="14.4"/>
  <cols>
    <col min="1" max="1" width="60" customWidth="1"/>
    <col min="2" max="2" width="13.15625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158</v>
      </c>
    </row>
    <row r="4" spans="1:27" s="3" customFormat="1">
      <c r="A4" s="3" t="s">
        <v>3</v>
      </c>
      <c r="B4" s="4">
        <v>0</v>
      </c>
      <c r="C4" s="4">
        <v>2.2916666666666669E-2</v>
      </c>
      <c r="D4" s="4">
        <v>4.3750000000000004E-2</v>
      </c>
      <c r="E4" s="4">
        <v>7.0833333333333331E-2</v>
      </c>
      <c r="F4" s="4">
        <v>9.5138888888888884E-2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159</v>
      </c>
      <c r="C5" t="s">
        <v>160</v>
      </c>
      <c r="D5" t="s">
        <v>161</v>
      </c>
      <c r="E5" t="s">
        <v>162</v>
      </c>
      <c r="F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/>
      <c r="D7" s="12"/>
      <c r="E7" s="12">
        <v>2</v>
      </c>
      <c r="F7" s="12"/>
      <c r="G7" s="12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>
        <v>2</v>
      </c>
      <c r="E8" s="9"/>
      <c r="F8" s="9"/>
      <c r="G8" s="9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>
        <v>2</v>
      </c>
      <c r="F9" s="12"/>
      <c r="G9" s="12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>
        <v>1</v>
      </c>
      <c r="E14" s="12"/>
      <c r="F14" s="12"/>
      <c r="G14" s="12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>
        <v>2</v>
      </c>
      <c r="G15" s="18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>
        <v>1</v>
      </c>
      <c r="G18" s="12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>
        <v>2</v>
      </c>
      <c r="F19" s="9"/>
      <c r="G19" s="9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1</v>
      </c>
      <c r="D20" s="12">
        <v>1</v>
      </c>
      <c r="E20" s="12"/>
      <c r="F20" s="12"/>
      <c r="G20" s="12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/>
      <c r="D21" s="9"/>
      <c r="E21" s="9"/>
      <c r="F21" s="9"/>
      <c r="G21" s="9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370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G17" sqref="G17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583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1.7361111111111112E-2</v>
      </c>
      <c r="E4" s="4">
        <v>3.4027777777777775E-2</v>
      </c>
      <c r="F4" s="4">
        <v>4.9305555555555554E-2</v>
      </c>
      <c r="G4" s="4">
        <v>6.458333333333334E-2</v>
      </c>
      <c r="H4" s="4">
        <v>7.7083333333333337E-2</v>
      </c>
      <c r="I4" s="4">
        <v>8.4722222222222213E-2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62</v>
      </c>
      <c r="D5" t="s">
        <v>161</v>
      </c>
      <c r="E5" t="s">
        <v>584</v>
      </c>
      <c r="F5" t="s">
        <v>585</v>
      </c>
      <c r="G5" t="s">
        <v>489</v>
      </c>
      <c r="H5" t="s">
        <v>94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>
        <v>2</v>
      </c>
      <c r="G7" s="12">
        <v>2</v>
      </c>
      <c r="H7" s="12">
        <v>2</v>
      </c>
      <c r="I7" s="12"/>
      <c r="J7" s="12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>
        <v>1</v>
      </c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99">
        <v>2</v>
      </c>
      <c r="H12" s="17">
        <v>2</v>
      </c>
      <c r="I12" s="17">
        <v>2</v>
      </c>
      <c r="J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>
        <v>1</v>
      </c>
      <c r="H13" s="18"/>
      <c r="I13" s="18"/>
      <c r="J13" s="18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18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/>
      <c r="H17" s="9">
        <v>2</v>
      </c>
      <c r="I17" s="9">
        <v>2</v>
      </c>
      <c r="J17" s="9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>
        <v>2</v>
      </c>
      <c r="G18" s="12"/>
      <c r="H18" s="12"/>
      <c r="I18" s="12"/>
      <c r="J18" s="12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9"/>
      <c r="J19" s="9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1</v>
      </c>
      <c r="E20" s="12"/>
      <c r="F20" s="12"/>
      <c r="G20" s="12">
        <v>2</v>
      </c>
      <c r="H20" s="12">
        <v>2</v>
      </c>
      <c r="I20" s="12"/>
      <c r="J20" s="12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>
        <v>2</v>
      </c>
      <c r="G21" s="9">
        <v>2</v>
      </c>
      <c r="H21" s="9">
        <v>2</v>
      </c>
      <c r="I21" s="9"/>
      <c r="J21" s="9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7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43.628906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583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1.7361111111111112E-2</v>
      </c>
      <c r="E4" s="34">
        <v>3.4027777777777775E-2</v>
      </c>
      <c r="F4" s="34">
        <v>4.9305555555555554E-2</v>
      </c>
      <c r="G4" s="34">
        <v>6.4583333333333326E-2</v>
      </c>
      <c r="H4" s="34">
        <v>7.7083333333333337E-2</v>
      </c>
      <c r="I4" s="34">
        <v>8.4722222222222213E-2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62</v>
      </c>
      <c r="D5" s="29" t="s">
        <v>161</v>
      </c>
      <c r="E5" s="29" t="s">
        <v>584</v>
      </c>
      <c r="F5" s="29" t="s">
        <v>585</v>
      </c>
      <c r="G5" s="29" t="s">
        <v>489</v>
      </c>
      <c r="H5" s="29" t="s">
        <v>94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2</v>
      </c>
      <c r="E6" s="88"/>
      <c r="F6" s="88"/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2</v>
      </c>
      <c r="F7" s="52">
        <v>1</v>
      </c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>
        <v>2</v>
      </c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>
        <v>1</v>
      </c>
      <c r="F9" s="52">
        <v>2</v>
      </c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>
        <v>1</v>
      </c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>
        <v>1</v>
      </c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/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2</v>
      </c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2</v>
      </c>
      <c r="E19" s="88">
        <v>2</v>
      </c>
      <c r="F19" s="88"/>
      <c r="G19" s="88">
        <v>1</v>
      </c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2</v>
      </c>
      <c r="E20" s="52">
        <v>2</v>
      </c>
      <c r="F20" s="52">
        <v>1</v>
      </c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>
        <v>1</v>
      </c>
      <c r="G21" s="88">
        <v>1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B23" s="53"/>
      <c r="C23" s="53"/>
      <c r="D23" s="53"/>
      <c r="E23" s="53"/>
      <c r="F23" s="53"/>
      <c r="G23" s="53"/>
      <c r="H23" s="53"/>
      <c r="I23" s="53"/>
      <c r="R23" s="43"/>
    </row>
    <row r="24" spans="1:27" s="46" customFormat="1" ht="15.3">
      <c r="A24" s="44"/>
      <c r="B24" s="54"/>
      <c r="C24" s="54"/>
      <c r="D24" s="54"/>
      <c r="E24" s="54"/>
      <c r="F24" s="54"/>
      <c r="G24" s="54"/>
      <c r="H24" s="54"/>
      <c r="I24" s="54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52"/>
      <c r="C25" s="52"/>
      <c r="D25" s="52"/>
      <c r="E25" s="52"/>
      <c r="F25" s="52"/>
      <c r="G25" s="52"/>
      <c r="H25" s="52"/>
      <c r="I25" s="52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54"/>
      <c r="C26" s="54"/>
      <c r="D26" s="54"/>
      <c r="E26" s="54"/>
      <c r="F26" s="54"/>
      <c r="G26" s="54"/>
      <c r="H26" s="54"/>
      <c r="I26" s="54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52"/>
      <c r="C27" s="52"/>
      <c r="D27" s="52"/>
      <c r="E27" s="52"/>
      <c r="F27" s="52"/>
      <c r="G27" s="52"/>
      <c r="H27" s="52"/>
      <c r="I27" s="52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54"/>
      <c r="C28" s="54"/>
      <c r="D28" s="54"/>
      <c r="E28" s="54"/>
      <c r="F28" s="54"/>
      <c r="G28" s="54"/>
      <c r="H28" s="54"/>
      <c r="I28" s="54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52"/>
      <c r="C29" s="52"/>
      <c r="D29" s="52"/>
      <c r="E29" s="52"/>
      <c r="F29" s="52"/>
      <c r="G29" s="52"/>
      <c r="H29" s="52"/>
      <c r="I29" s="52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HYPERLINK("https://archive.org/details/SpaceCoastRadioNews09132013","https://archive.org/details/SpaceCoastRadioNews09132013")</f>
        <v>https://archive.org/details/SpaceCoastRadioNews09132013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1.7361111111111112E-2</v>
      </c>
      <c r="E4" s="63">
        <v>3.4027777777777775E-2</v>
      </c>
      <c r="F4" s="63">
        <v>4.9305555555555554E-2</v>
      </c>
      <c r="G4" s="63">
        <v>6.458333333333334E-2</v>
      </c>
      <c r="H4" s="63">
        <v>7.7083333333333337E-2</v>
      </c>
      <c r="I4" s="63">
        <v>8.4722222222222213E-2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62</v>
      </c>
      <c r="D5" s="58" t="s">
        <v>161</v>
      </c>
      <c r="E5" s="58" t="s">
        <v>584</v>
      </c>
      <c r="F5" s="58" t="s">
        <v>585</v>
      </c>
      <c r="G5" s="58" t="s">
        <v>489</v>
      </c>
      <c r="H5" s="58" t="s">
        <v>94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>
        <v>2</v>
      </c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>
        <v>2</v>
      </c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/>
      <c r="K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75"/>
      <c r="K15" s="75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/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>
        <v>2</v>
      </c>
      <c r="G18" s="70"/>
      <c r="H18" s="70"/>
      <c r="I18" s="70"/>
      <c r="J18" s="70"/>
      <c r="K18" s="70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/>
      <c r="F19" s="67"/>
      <c r="G19" s="68">
        <v>2</v>
      </c>
      <c r="H19" s="67"/>
      <c r="I19" s="67"/>
      <c r="J19" s="67"/>
      <c r="K19" s="67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1" t="s">
        <v>137</v>
      </c>
      <c r="E20" s="70">
        <v>2</v>
      </c>
      <c r="F20" s="70">
        <v>2</v>
      </c>
      <c r="G20" s="70">
        <v>2</v>
      </c>
      <c r="H20" s="71">
        <v>2</v>
      </c>
      <c r="I20" s="70"/>
      <c r="J20" s="70"/>
      <c r="K20" s="70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>
        <v>2</v>
      </c>
      <c r="F21" s="67">
        <v>2</v>
      </c>
      <c r="G21" s="67">
        <v>2</v>
      </c>
      <c r="H21" s="67">
        <v>2</v>
      </c>
      <c r="I21" s="67"/>
      <c r="J21" s="67"/>
      <c r="K21" s="67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132013"/>
  </hyperlink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G18" sqref="G18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586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1.8055555555555557E-2</v>
      </c>
      <c r="E4" s="4">
        <v>3.6111111111111115E-2</v>
      </c>
      <c r="F4" s="4">
        <v>5.347222222222222E-2</v>
      </c>
      <c r="G4" s="4">
        <v>6.458333333333334E-2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482</v>
      </c>
      <c r="D5" t="s">
        <v>157</v>
      </c>
      <c r="E5" t="s">
        <v>587</v>
      </c>
      <c r="F5" t="s">
        <v>94</v>
      </c>
      <c r="G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/>
      <c r="E7" s="12"/>
      <c r="F7" s="12">
        <v>2</v>
      </c>
      <c r="G7" s="12"/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>
        <v>2</v>
      </c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>
        <v>2</v>
      </c>
      <c r="G15" s="18">
        <v>2</v>
      </c>
      <c r="H15" s="18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2</v>
      </c>
      <c r="E20" s="12">
        <v>1</v>
      </c>
      <c r="F20" s="12"/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>
        <v>2</v>
      </c>
      <c r="F21" s="9">
        <v>2</v>
      </c>
      <c r="G21" s="9"/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74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41.156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586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1.8055555555555554E-2</v>
      </c>
      <c r="E4" s="34">
        <v>3.6111111111111108E-2</v>
      </c>
      <c r="F4" s="34">
        <v>5.347222222222222E-2</v>
      </c>
      <c r="G4" s="34">
        <v>6.4583333333333326E-2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482</v>
      </c>
      <c r="D5" s="29" t="s">
        <v>157</v>
      </c>
      <c r="E5" s="29" t="s">
        <v>587</v>
      </c>
      <c r="F5" s="29" t="s">
        <v>94</v>
      </c>
      <c r="G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1</v>
      </c>
      <c r="E6" s="88"/>
      <c r="F6" s="88"/>
      <c r="G6" s="88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>
        <v>1</v>
      </c>
      <c r="D7" s="52"/>
      <c r="E7" s="52"/>
      <c r="F7" s="52"/>
      <c r="G7" s="52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1</v>
      </c>
      <c r="E8" s="88"/>
      <c r="F8" s="88"/>
      <c r="G8" s="88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>
        <v>1</v>
      </c>
      <c r="F10" s="88"/>
      <c r="G10" s="88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>
        <v>1</v>
      </c>
      <c r="F13" s="54"/>
      <c r="G13" s="54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>
        <v>2</v>
      </c>
      <c r="G15" s="54">
        <v>2</v>
      </c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1</v>
      </c>
      <c r="D18" s="52"/>
      <c r="E18" s="52"/>
      <c r="F18" s="52"/>
      <c r="G18" s="52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2</v>
      </c>
      <c r="E19" s="88">
        <v>2</v>
      </c>
      <c r="F19" s="88"/>
      <c r="G19" s="88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>
        <v>2</v>
      </c>
      <c r="E20" s="52">
        <v>2</v>
      </c>
      <c r="F20" s="52">
        <v>1</v>
      </c>
      <c r="G20" s="52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/>
      <c r="E21" s="88">
        <v>1</v>
      </c>
      <c r="F21" s="88">
        <v>2</v>
      </c>
      <c r="G21" s="88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HYPERLINK("https://archive.org/details/SpaceCoastRadioNews09182013","https://archive.org/details/SpaceCoastRadioNews09182013")</f>
        <v>https://archive.org/details/SpaceCoastRadioNews09182013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1.8055555555555557E-2</v>
      </c>
      <c r="E4" s="63">
        <v>3.6111111111111115E-2</v>
      </c>
      <c r="F4" s="63">
        <v>5.347222222222222E-2</v>
      </c>
      <c r="G4" s="63">
        <v>6.458333333333334E-2</v>
      </c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482</v>
      </c>
      <c r="D5" s="58" t="s">
        <v>157</v>
      </c>
      <c r="E5" s="58" t="s">
        <v>587</v>
      </c>
      <c r="F5" s="58" t="s">
        <v>94</v>
      </c>
      <c r="G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>
        <v>2</v>
      </c>
      <c r="D7" s="70"/>
      <c r="E7" s="70"/>
      <c r="F7" s="70">
        <v>2</v>
      </c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>
        <v>2</v>
      </c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/>
      <c r="I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>
        <v>2</v>
      </c>
      <c r="G15" s="75">
        <v>2</v>
      </c>
      <c r="H15" s="75"/>
      <c r="I15" s="75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/>
      <c r="D19" s="67">
        <v>2</v>
      </c>
      <c r="E19" s="67">
        <v>2</v>
      </c>
      <c r="F19" s="67"/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1" t="s">
        <v>137</v>
      </c>
      <c r="E20" s="70">
        <v>2</v>
      </c>
      <c r="F20" s="70">
        <v>2</v>
      </c>
      <c r="G20" s="70"/>
      <c r="H20" s="70"/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>
        <v>2</v>
      </c>
      <c r="D21" s="67"/>
      <c r="E21" s="68">
        <v>2</v>
      </c>
      <c r="F21" s="67">
        <v>2</v>
      </c>
      <c r="G21" s="67"/>
      <c r="H21" s="67"/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182013"/>
  </hyperlinks>
  <pageMargins left="0.7" right="0.7" top="0.75" bottom="0.75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588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2.0833333333333332E-2</v>
      </c>
      <c r="E4" s="4">
        <v>2.9861111111111113E-2</v>
      </c>
      <c r="F4" s="4">
        <v>4.3750000000000004E-2</v>
      </c>
      <c r="G4" s="4">
        <v>6.25E-2</v>
      </c>
      <c r="H4" s="86">
        <v>7.0833333333333331E-2</v>
      </c>
      <c r="I4" s="4">
        <v>7.7777777777777779E-2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157</v>
      </c>
      <c r="D5" t="s">
        <v>62</v>
      </c>
      <c r="E5" t="s">
        <v>16</v>
      </c>
      <c r="F5" t="s">
        <v>481</v>
      </c>
      <c r="G5" t="s">
        <v>94</v>
      </c>
      <c r="H5" t="s">
        <v>589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>
        <v>2</v>
      </c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>
        <v>1</v>
      </c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>
        <v>2</v>
      </c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77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8.52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588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2.0833333333333332E-2</v>
      </c>
      <c r="E4" s="34">
        <v>2.9861111111111113E-2</v>
      </c>
      <c r="F4" s="34">
        <v>4.3749999999999997E-2</v>
      </c>
      <c r="G4" s="34">
        <v>6.25E-2</v>
      </c>
      <c r="H4" s="87">
        <v>7.0833333333333331E-2</v>
      </c>
      <c r="I4" s="34">
        <v>7.7777777777777779E-2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157</v>
      </c>
      <c r="D5" s="29" t="s">
        <v>62</v>
      </c>
      <c r="E5" s="29" t="s">
        <v>16</v>
      </c>
      <c r="F5" s="29" t="s">
        <v>481</v>
      </c>
      <c r="G5" s="29" t="s">
        <v>94</v>
      </c>
      <c r="H5" s="29" t="s">
        <v>589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2</v>
      </c>
      <c r="E6" s="88"/>
      <c r="F6" s="88"/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2</v>
      </c>
      <c r="F7" s="52">
        <v>1</v>
      </c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>
        <v>2</v>
      </c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>
        <v>1</v>
      </c>
      <c r="G15" s="54">
        <v>2</v>
      </c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/>
      <c r="F19" s="88">
        <v>2</v>
      </c>
      <c r="G19" s="88"/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/>
      <c r="E20" s="52">
        <v>1</v>
      </c>
      <c r="F20" s="52">
        <v>2</v>
      </c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>
        <v>1</v>
      </c>
      <c r="F21" s="88"/>
      <c r="G21" s="88">
        <v>2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HYPERLINK("https://archive.org/details/SpaceCoastRadioNews09012013","https://archive.org/details/SpaceCoastRadioNews09012013")</f>
        <v>https://archive.org/details/SpaceCoastRadioNews09012013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2.0833333333333332E-2</v>
      </c>
      <c r="E4" s="63">
        <v>2.9861111111111113E-2</v>
      </c>
      <c r="F4" s="63">
        <v>4.3750000000000004E-2</v>
      </c>
      <c r="G4" s="63">
        <v>6.25E-2</v>
      </c>
      <c r="H4" s="89">
        <v>7.0833333333333331E-2</v>
      </c>
      <c r="I4" s="63">
        <v>7.7777777777777779E-2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157</v>
      </c>
      <c r="D5" s="58" t="s">
        <v>62</v>
      </c>
      <c r="E5" s="58" t="s">
        <v>16</v>
      </c>
      <c r="F5" s="58" t="s">
        <v>481</v>
      </c>
      <c r="G5" s="58" t="s">
        <v>94</v>
      </c>
      <c r="H5" s="58" t="s">
        <v>589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>
        <v>2</v>
      </c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>
        <v>2</v>
      </c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/>
      <c r="K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>
        <v>2</v>
      </c>
      <c r="H15" s="75">
        <v>2</v>
      </c>
      <c r="I15" s="75">
        <v>2</v>
      </c>
      <c r="J15" s="75"/>
      <c r="K15" s="75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>
        <v>1</v>
      </c>
      <c r="F18" s="70"/>
      <c r="G18" s="70"/>
      <c r="H18" s="70"/>
      <c r="I18" s="70"/>
      <c r="J18" s="70"/>
      <c r="K18" s="70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8" t="s">
        <v>137</v>
      </c>
      <c r="F19" s="67">
        <v>2</v>
      </c>
      <c r="G19" s="67"/>
      <c r="H19" s="67"/>
      <c r="I19" s="67"/>
      <c r="J19" s="67"/>
      <c r="K19" s="67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1">
        <v>2</v>
      </c>
      <c r="F20" s="71">
        <v>2</v>
      </c>
      <c r="G20" s="71">
        <v>2</v>
      </c>
      <c r="H20" s="71">
        <v>2</v>
      </c>
      <c r="I20" s="70"/>
      <c r="J20" s="70"/>
      <c r="K20" s="70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>
        <v>2</v>
      </c>
      <c r="F21" s="67">
        <v>2</v>
      </c>
      <c r="G21" s="67">
        <v>2</v>
      </c>
      <c r="H21" s="67">
        <v>2</v>
      </c>
      <c r="I21" s="67"/>
      <c r="J21" s="67"/>
      <c r="K21" s="67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K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9012013"/>
  </hyperlinks>
  <pageMargins left="0.7" right="0.7" top="0.75" bottom="0.75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H20" sqref="H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590</v>
      </c>
    </row>
    <row r="4" spans="1:27" s="3" customFormat="1">
      <c r="A4" s="3" t="s">
        <v>3</v>
      </c>
      <c r="B4" s="4">
        <v>0</v>
      </c>
      <c r="C4" s="4">
        <v>2.0833333333333333E-3</v>
      </c>
      <c r="D4" s="4">
        <v>2.4305555555555556E-2</v>
      </c>
      <c r="E4" s="4">
        <v>4.2361111111111106E-2</v>
      </c>
      <c r="F4" s="4">
        <v>5.2777777777777778E-2</v>
      </c>
      <c r="G4" s="4">
        <v>6.3194444444444442E-2</v>
      </c>
      <c r="H4" s="4">
        <v>7.0833333333333331E-2</v>
      </c>
      <c r="I4" s="4">
        <v>7.7083333333333337E-2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591</v>
      </c>
      <c r="D5" t="s">
        <v>592</v>
      </c>
      <c r="E5" t="s">
        <v>593</v>
      </c>
      <c r="F5" t="s">
        <v>544</v>
      </c>
      <c r="G5" t="s">
        <v>481</v>
      </c>
      <c r="H5" t="s">
        <v>94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/>
      <c r="F6" s="9">
        <v>2</v>
      </c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/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/>
      <c r="F8" s="9">
        <v>2</v>
      </c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>
        <v>2</v>
      </c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1</v>
      </c>
      <c r="F19" s="9">
        <v>2</v>
      </c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>
        <v>2</v>
      </c>
      <c r="E20" s="12">
        <v>1</v>
      </c>
      <c r="F20" s="12">
        <v>2</v>
      </c>
      <c r="G20" s="12">
        <v>2</v>
      </c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>
        <v>2</v>
      </c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2" width="13.5234375" style="30" customWidth="1"/>
    <col min="3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158</v>
      </c>
    </row>
    <row r="4" spans="1:27" s="33" customFormat="1">
      <c r="A4" s="33" t="s">
        <v>3</v>
      </c>
      <c r="B4" s="34">
        <v>0</v>
      </c>
      <c r="C4" s="34">
        <v>2.2916666666666665E-2</v>
      </c>
      <c r="D4" s="34">
        <v>4.3749999999999997E-2</v>
      </c>
      <c r="E4" s="34">
        <v>7.0833333333333331E-2</v>
      </c>
      <c r="F4" s="34">
        <v>9.5138888888888884E-2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159</v>
      </c>
      <c r="C5" s="29" t="s">
        <v>160</v>
      </c>
      <c r="D5" s="29" t="s">
        <v>161</v>
      </c>
      <c r="E5" s="29" t="s">
        <v>163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/>
      <c r="F6" s="88"/>
      <c r="G6" s="88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>
        <v>1</v>
      </c>
      <c r="C7" s="52"/>
      <c r="D7" s="52"/>
      <c r="E7" s="52">
        <v>1</v>
      </c>
      <c r="F7" s="52"/>
      <c r="G7" s="52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88"/>
      <c r="F8" s="88"/>
      <c r="G8" s="88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>
        <v>2</v>
      </c>
      <c r="G15" s="54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2</v>
      </c>
      <c r="G18" s="52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2</v>
      </c>
      <c r="D19" s="88">
        <v>1</v>
      </c>
      <c r="E19" s="88">
        <v>1</v>
      </c>
      <c r="F19" s="88"/>
      <c r="G19" s="88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/>
      <c r="E20" s="52">
        <v>1</v>
      </c>
      <c r="F20" s="52"/>
      <c r="G20" s="52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>
        <v>1</v>
      </c>
      <c r="F21" s="88"/>
      <c r="G21" s="88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7.8398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590</v>
      </c>
    </row>
    <row r="4" spans="1:27" s="33" customFormat="1">
      <c r="A4" s="33" t="s">
        <v>3</v>
      </c>
      <c r="B4" s="34">
        <v>0</v>
      </c>
      <c r="C4" s="34">
        <v>2.0833333333333333E-3</v>
      </c>
      <c r="D4" s="34">
        <v>2.4305555555555556E-2</v>
      </c>
      <c r="E4" s="34">
        <v>4.2361111111111106E-2</v>
      </c>
      <c r="F4" s="34">
        <v>5.2777777777777771E-2</v>
      </c>
      <c r="G4" s="34">
        <v>6.3194444444444442E-2</v>
      </c>
      <c r="H4" s="34">
        <v>7.0833333333333331E-2</v>
      </c>
      <c r="I4" s="34">
        <v>7.7083333333333337E-2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591</v>
      </c>
      <c r="D5" s="29" t="s">
        <v>592</v>
      </c>
      <c r="E5" s="29" t="s">
        <v>593</v>
      </c>
      <c r="F5" s="29" t="s">
        <v>544</v>
      </c>
      <c r="G5" s="29" t="s">
        <v>481</v>
      </c>
      <c r="H5" s="29" t="s">
        <v>94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2</v>
      </c>
      <c r="E6" s="88"/>
      <c r="F6" s="88">
        <v>2</v>
      </c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2</v>
      </c>
      <c r="E8" s="88"/>
      <c r="F8" s="88">
        <v>2</v>
      </c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/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1</v>
      </c>
      <c r="E19" s="88"/>
      <c r="F19" s="88">
        <v>2</v>
      </c>
      <c r="G19" s="88"/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/>
      <c r="E20" s="52">
        <v>1</v>
      </c>
      <c r="F20" s="52">
        <v>2</v>
      </c>
      <c r="G20" s="52">
        <v>1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/>
      <c r="E21" s="88">
        <v>2</v>
      </c>
      <c r="F21" s="88"/>
      <c r="G21" s="88"/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HYPERLINK("https://archive.org/details/SpaceCoastRadioNEWS07172013","https://archive.org/details/SpaceCoastRadioNEWS07172013")</f>
        <v>https://archive.org/details/SpaceCoastRadioNEWS07172013</v>
      </c>
    </row>
    <row r="4" spans="1:26" ht="14.4">
      <c r="A4" s="62" t="s">
        <v>3</v>
      </c>
      <c r="B4" s="63">
        <v>0</v>
      </c>
      <c r="C4" s="63">
        <v>2.0833333333333333E-3</v>
      </c>
      <c r="D4" s="63">
        <v>2.4305555555555556E-2</v>
      </c>
      <c r="E4" s="63">
        <v>4.2361111111111106E-2</v>
      </c>
      <c r="F4" s="63">
        <v>5.2777777777777778E-2</v>
      </c>
      <c r="G4" s="63">
        <v>6.3194444444444442E-2</v>
      </c>
      <c r="H4" s="63">
        <v>7.0833333333333331E-2</v>
      </c>
      <c r="I4" s="63">
        <v>7.7083333333333337E-2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591</v>
      </c>
      <c r="D5" s="58" t="s">
        <v>592</v>
      </c>
      <c r="E5" s="58" t="s">
        <v>593</v>
      </c>
      <c r="F5" s="58" t="s">
        <v>544</v>
      </c>
      <c r="G5" s="58" t="s">
        <v>481</v>
      </c>
      <c r="H5" s="58" t="s">
        <v>94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>
        <v>2</v>
      </c>
      <c r="E6" s="67"/>
      <c r="F6" s="67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>
        <v>2</v>
      </c>
      <c r="F7" s="70"/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>
        <v>2</v>
      </c>
      <c r="E8" s="67"/>
      <c r="F8" s="67">
        <v>2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>
        <v>1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>
        <v>1</v>
      </c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/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8" t="s">
        <v>137</v>
      </c>
      <c r="F19" s="67">
        <v>2</v>
      </c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>
        <v>2</v>
      </c>
      <c r="D20" s="71" t="s">
        <v>137</v>
      </c>
      <c r="E20" s="71">
        <v>2</v>
      </c>
      <c r="F20" s="70"/>
      <c r="G20" s="70">
        <v>2</v>
      </c>
      <c r="H20" s="71">
        <v>2</v>
      </c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7"/>
      <c r="E21" s="68">
        <v>2</v>
      </c>
      <c r="F21" s="67"/>
      <c r="G21" s="67">
        <v>2</v>
      </c>
      <c r="H21" s="67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7172013"/>
  </hyperlinks>
  <pageMargins left="0.7" right="0.7" top="0.75" bottom="0.75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F21" sqref="F21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594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2.7083333333333334E-2</v>
      </c>
      <c r="E4" s="4">
        <v>5.6250000000000001E-2</v>
      </c>
      <c r="F4" s="4">
        <v>7.5694444444444439E-2</v>
      </c>
      <c r="G4" s="4">
        <v>8.1250000000000003E-2</v>
      </c>
      <c r="H4" s="4">
        <v>8.819444444444445E-2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571</v>
      </c>
      <c r="D5" t="s">
        <v>161</v>
      </c>
      <c r="E5" t="s">
        <v>530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>
        <v>2</v>
      </c>
      <c r="G7" s="12">
        <v>2</v>
      </c>
      <c r="H7" s="12"/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>
        <v>1</v>
      </c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>
        <v>2</v>
      </c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/>
      <c r="E12" s="17">
        <v>2</v>
      </c>
      <c r="F12" s="99">
        <v>2</v>
      </c>
      <c r="G12" s="99">
        <v>2</v>
      </c>
      <c r="H12" s="99">
        <v>2</v>
      </c>
      <c r="I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18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>
        <v>1</v>
      </c>
      <c r="E20" s="12"/>
      <c r="F20" s="12">
        <v>1</v>
      </c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>
        <v>2</v>
      </c>
      <c r="F21" s="9">
        <v>2</v>
      </c>
      <c r="G21" s="9">
        <v>2</v>
      </c>
      <c r="H21" s="9"/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83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9.52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594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2.7083333333333334E-2</v>
      </c>
      <c r="E4" s="34">
        <v>5.6249999999999994E-2</v>
      </c>
      <c r="F4" s="34">
        <v>7.5694444444444439E-2</v>
      </c>
      <c r="G4" s="34">
        <v>8.1249999999999989E-2</v>
      </c>
      <c r="H4" s="34">
        <v>8.8194444444444436E-2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571</v>
      </c>
      <c r="D5" s="29" t="s">
        <v>161</v>
      </c>
      <c r="E5" s="29" t="s">
        <v>530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2</v>
      </c>
      <c r="E6" s="88"/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1</v>
      </c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2</v>
      </c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>
        <v>2</v>
      </c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2</v>
      </c>
      <c r="E19" s="88"/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>
        <v>2</v>
      </c>
      <c r="E20" s="52"/>
      <c r="F20" s="52">
        <v>1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>
        <v>2</v>
      </c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HYPERLINK("https://archive.org/details/SpaceCoastRadioNEWS08202013","https://archive.org/details/SpaceCoastRadioNEWS08202013")</f>
        <v>https://archive.org/details/SpaceCoastRadioNEWS08202013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2.7083333333333334E-2</v>
      </c>
      <c r="E4" s="63">
        <v>5.6250000000000001E-2</v>
      </c>
      <c r="F4" s="63">
        <v>7.5694444444444439E-2</v>
      </c>
      <c r="G4" s="63">
        <v>8.1250000000000003E-2</v>
      </c>
      <c r="H4" s="63">
        <v>8.819444444444445E-2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571</v>
      </c>
      <c r="D5" s="58" t="s">
        <v>161</v>
      </c>
      <c r="E5" s="58" t="s">
        <v>530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>
        <v>2</v>
      </c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>
        <v>2</v>
      </c>
      <c r="G15" s="75">
        <v>2</v>
      </c>
      <c r="H15" s="75">
        <v>2</v>
      </c>
      <c r="I15" s="75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8" t="s">
        <v>137</v>
      </c>
      <c r="F19" s="72"/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 t="s">
        <v>137</v>
      </c>
      <c r="D20" s="70">
        <v>2</v>
      </c>
      <c r="E20" s="71">
        <v>2</v>
      </c>
      <c r="F20" s="71">
        <v>2</v>
      </c>
      <c r="G20" s="71">
        <v>2</v>
      </c>
      <c r="H20" s="70"/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>
        <v>2</v>
      </c>
      <c r="F21" s="67">
        <v>2</v>
      </c>
      <c r="G21" s="67">
        <v>2</v>
      </c>
      <c r="H21" s="67"/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202013"/>
  </hyperlinks>
  <pageMargins left="0.7" right="0.7" top="0.75" bottom="0.75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E21" sqref="E21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595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1.6666666666666666E-2</v>
      </c>
      <c r="E4" s="4">
        <v>3.5416666666666666E-2</v>
      </c>
      <c r="F4" s="4">
        <v>4.9305555555555554E-2</v>
      </c>
      <c r="G4" s="4">
        <v>6.7361111111111108E-2</v>
      </c>
      <c r="H4" s="4">
        <v>7.9166666666666663E-2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596</v>
      </c>
      <c r="D5" t="s">
        <v>530</v>
      </c>
      <c r="E5" t="s">
        <v>597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/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>
        <v>1</v>
      </c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1</v>
      </c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2</v>
      </c>
      <c r="E20" s="12">
        <v>2</v>
      </c>
      <c r="F20" s="12">
        <v>2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1</v>
      </c>
      <c r="E21" s="9"/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86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9.52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595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1.6666666666666666E-2</v>
      </c>
      <c r="E4" s="34">
        <v>3.5416666666666666E-2</v>
      </c>
      <c r="F4" s="34">
        <v>4.9305555555555554E-2</v>
      </c>
      <c r="G4" s="34">
        <v>6.7361111111111108E-2</v>
      </c>
      <c r="H4" s="34">
        <v>7.9166666666666663E-2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596</v>
      </c>
      <c r="D5" s="29" t="s">
        <v>530</v>
      </c>
      <c r="E5" s="29" t="s">
        <v>597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>
        <v>2</v>
      </c>
      <c r="F6" s="88"/>
      <c r="G6" s="88"/>
      <c r="H6" s="88"/>
      <c r="I6" s="88"/>
      <c r="J6" s="88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52"/>
      <c r="H7" s="52"/>
      <c r="I7" s="52"/>
      <c r="J7" s="52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>
        <v>2</v>
      </c>
      <c r="F8" s="88"/>
      <c r="G8" s="88"/>
      <c r="H8" s="88"/>
      <c r="I8" s="88"/>
      <c r="J8" s="88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>
        <v>1</v>
      </c>
      <c r="E9" s="52"/>
      <c r="F9" s="52"/>
      <c r="G9" s="52"/>
      <c r="H9" s="52"/>
      <c r="I9" s="52"/>
      <c r="J9" s="52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/>
      <c r="J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54"/>
      <c r="J15" s="54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/>
      <c r="J17" s="88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2</v>
      </c>
      <c r="F19" s="88">
        <v>2</v>
      </c>
      <c r="G19" s="88"/>
      <c r="H19" s="88"/>
      <c r="I19" s="88"/>
      <c r="J19" s="88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2</v>
      </c>
      <c r="F20" s="52">
        <v>2</v>
      </c>
      <c r="G20" s="52">
        <v>1</v>
      </c>
      <c r="H20" s="52"/>
      <c r="I20" s="52"/>
      <c r="J20" s="52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/>
      <c r="F21" s="88">
        <v>1</v>
      </c>
      <c r="G21" s="88">
        <v>2</v>
      </c>
      <c r="H21" s="88"/>
      <c r="I21" s="88"/>
      <c r="J21" s="88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8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HYPERLINK("https://archive.org/details/SpaceCoastRadioNews08232013","https://archive.org/details/SpaceCoastRadioNews08232013")</f>
        <v>https://archive.org/details/SpaceCoastRadioNews08232013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1.6666666666666666E-2</v>
      </c>
      <c r="E4" s="63">
        <v>3.5416666666666666E-2</v>
      </c>
      <c r="F4" s="63">
        <v>4.9305555555555554E-2</v>
      </c>
      <c r="G4" s="63">
        <v>6.7361111111111108E-2</v>
      </c>
      <c r="H4" s="63">
        <v>7.9166666666666663E-2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596</v>
      </c>
      <c r="D5" s="58" t="s">
        <v>530</v>
      </c>
      <c r="E5" s="58" t="s">
        <v>597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7">
        <v>2</v>
      </c>
      <c r="F6" s="67">
        <v>2</v>
      </c>
      <c r="G6" s="67">
        <v>2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>
        <v>2</v>
      </c>
      <c r="H15" s="75">
        <v>2</v>
      </c>
      <c r="I15" s="75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7">
        <v>2</v>
      </c>
      <c r="E19" s="67">
        <v>2</v>
      </c>
      <c r="F19" s="67"/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 t="s">
        <v>137</v>
      </c>
      <c r="D20" s="70"/>
      <c r="E20" s="70">
        <v>2</v>
      </c>
      <c r="F20" s="70"/>
      <c r="G20" s="71">
        <v>2</v>
      </c>
      <c r="H20" s="70"/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>
        <v>2</v>
      </c>
      <c r="E21" s="67"/>
      <c r="F21" s="67">
        <v>2</v>
      </c>
      <c r="G21" s="67">
        <v>2</v>
      </c>
      <c r="H21" s="67"/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232013"/>
  </hyperlinks>
  <pageMargins left="0.7" right="0.7" top="0.75" bottom="0.75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>
  <dimension ref="A1:AB34"/>
  <sheetViews>
    <sheetView topLeftCell="A4" zoomScaleNormal="100" zoomScalePageLayoutView="150"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8">
      <c r="A1" t="s">
        <v>0</v>
      </c>
    </row>
    <row r="2" spans="1:28">
      <c r="A2" s="1" t="s">
        <v>476</v>
      </c>
    </row>
    <row r="3" spans="1:28">
      <c r="A3" s="2" t="s">
        <v>598</v>
      </c>
    </row>
    <row r="4" spans="1:28" s="3" customFormat="1">
      <c r="A4" s="3" t="s">
        <v>3</v>
      </c>
      <c r="B4" s="4">
        <v>0</v>
      </c>
      <c r="C4" s="4">
        <v>3.472222222222222E-3</v>
      </c>
      <c r="D4" s="4">
        <v>3.0555555555555555E-2</v>
      </c>
      <c r="E4" s="4">
        <v>4.7222222222222221E-2</v>
      </c>
      <c r="F4" s="4">
        <v>6.0416666666666667E-2</v>
      </c>
      <c r="G4" s="4">
        <v>6.458333333333334E-2</v>
      </c>
      <c r="H4" s="4">
        <v>7.0833333333333331E-2</v>
      </c>
      <c r="I4" s="4">
        <v>7.7777777777777779E-2</v>
      </c>
      <c r="J4" s="4"/>
      <c r="K4" s="4"/>
      <c r="L4" s="4"/>
      <c r="M4" s="4"/>
      <c r="N4" s="4"/>
      <c r="O4" s="4"/>
      <c r="P4" s="4"/>
      <c r="Q4" s="4"/>
      <c r="R4" s="4"/>
      <c r="S4" s="4"/>
      <c r="T4" s="6"/>
      <c r="U4" s="6"/>
      <c r="V4" s="6"/>
      <c r="W4" s="6"/>
      <c r="X4" s="6"/>
      <c r="Y4" s="6"/>
      <c r="Z4" s="6"/>
      <c r="AA4" s="6"/>
      <c r="AB4" s="6"/>
    </row>
    <row r="5" spans="1:28">
      <c r="B5" t="s">
        <v>4</v>
      </c>
      <c r="C5" t="s">
        <v>599</v>
      </c>
      <c r="D5" t="s">
        <v>600</v>
      </c>
      <c r="E5" t="s">
        <v>601</v>
      </c>
      <c r="F5" t="s">
        <v>489</v>
      </c>
      <c r="G5" t="s">
        <v>602</v>
      </c>
      <c r="H5" t="s">
        <v>94</v>
      </c>
      <c r="I5" t="s">
        <v>98</v>
      </c>
      <c r="T5" s="7"/>
      <c r="U5" s="7"/>
      <c r="V5" s="7"/>
      <c r="W5" s="7"/>
      <c r="X5" s="7"/>
      <c r="Y5" s="7"/>
      <c r="AA5" s="7"/>
      <c r="AB5" s="7"/>
    </row>
    <row r="6" spans="1:28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10"/>
      <c r="S6" s="8" t="s">
        <v>23</v>
      </c>
      <c r="T6" s="10"/>
      <c r="U6" s="10"/>
      <c r="V6" s="10"/>
      <c r="W6" s="10"/>
      <c r="X6" s="10"/>
      <c r="Y6" s="10"/>
      <c r="Z6" s="10"/>
      <c r="AA6" s="10"/>
      <c r="AB6" s="10"/>
    </row>
    <row r="7" spans="1:28" ht="15.3">
      <c r="A7" s="11" t="s">
        <v>24</v>
      </c>
      <c r="B7" s="12"/>
      <c r="C7" s="12"/>
      <c r="D7" s="12"/>
      <c r="E7" s="12">
        <v>2</v>
      </c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3"/>
      <c r="S7" s="11" t="s">
        <v>24</v>
      </c>
      <c r="T7" s="13"/>
      <c r="U7" s="13"/>
      <c r="V7" s="13"/>
      <c r="W7" s="13"/>
      <c r="X7" s="13"/>
      <c r="Y7" s="13"/>
      <c r="Z7" s="13"/>
      <c r="AA7" s="13"/>
      <c r="AB7" s="13"/>
    </row>
    <row r="8" spans="1:28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10"/>
      <c r="S8" s="8" t="s">
        <v>25</v>
      </c>
      <c r="T8" s="10"/>
      <c r="U8" s="10"/>
      <c r="V8" s="10"/>
      <c r="W8" s="10"/>
      <c r="X8" s="10"/>
      <c r="Y8" s="10"/>
      <c r="Z8" s="10"/>
      <c r="AA8" s="10"/>
      <c r="AB8" s="10"/>
    </row>
    <row r="9" spans="1:28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3"/>
      <c r="S9" s="11" t="s">
        <v>26</v>
      </c>
      <c r="T9" s="13"/>
      <c r="U9" s="13"/>
      <c r="V9" s="13"/>
      <c r="W9" s="13"/>
      <c r="X9" s="13"/>
      <c r="Y9" s="13"/>
      <c r="Z9" s="13"/>
      <c r="AA9" s="13"/>
      <c r="AB9" s="13"/>
    </row>
    <row r="10" spans="1:28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10"/>
      <c r="S10" s="8" t="s">
        <v>99</v>
      </c>
      <c r="T10" s="10"/>
      <c r="U10" s="10"/>
      <c r="V10" s="10"/>
      <c r="W10" s="10"/>
      <c r="X10" s="10"/>
      <c r="Y10" s="10"/>
      <c r="Z10" s="10"/>
      <c r="AA10" s="10"/>
      <c r="AB10" s="10"/>
    </row>
    <row r="11" spans="1:28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3"/>
      <c r="S11" s="11" t="s">
        <v>100</v>
      </c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/>
      <c r="H12" s="17">
        <v>2</v>
      </c>
      <c r="I12" s="17">
        <v>2</v>
      </c>
      <c r="S12" s="15"/>
    </row>
    <row r="13" spans="1:28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9"/>
      <c r="S13" s="16" t="s">
        <v>101</v>
      </c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5.3">
      <c r="A14" s="16" t="s">
        <v>30</v>
      </c>
      <c r="B14" s="12"/>
      <c r="C14" s="12"/>
      <c r="D14" s="12">
        <v>2</v>
      </c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1"/>
      <c r="S14" s="28" t="s">
        <v>102</v>
      </c>
      <c r="T14" s="13"/>
      <c r="U14" s="13"/>
      <c r="V14" s="13"/>
      <c r="W14" s="13"/>
      <c r="X14" s="13"/>
      <c r="Y14" s="13"/>
      <c r="Z14" s="13"/>
      <c r="AA14" s="13"/>
      <c r="AB14" s="13"/>
    </row>
    <row r="15" spans="1:28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3"/>
      <c r="S15" s="27" t="s">
        <v>102</v>
      </c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5.3">
      <c r="A16" s="15"/>
      <c r="B16" s="17"/>
      <c r="C16" s="17"/>
      <c r="D16" s="17"/>
      <c r="E16" s="17"/>
      <c r="F16" s="17"/>
      <c r="G16" s="17"/>
      <c r="H16" s="17"/>
      <c r="I16" s="17"/>
      <c r="S16" s="15"/>
    </row>
    <row r="17" spans="1:28" s="14" customFormat="1" ht="15.3">
      <c r="A17" s="8" t="s">
        <v>32</v>
      </c>
      <c r="B17" s="9">
        <v>2</v>
      </c>
      <c r="C17" s="9">
        <v>2</v>
      </c>
      <c r="D17" s="9">
        <v>2</v>
      </c>
      <c r="E17" s="9"/>
      <c r="F17" s="9"/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10"/>
      <c r="S17" s="8" t="s">
        <v>103</v>
      </c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3">
      <c r="A18" s="11" t="s">
        <v>33</v>
      </c>
      <c r="B18" s="12"/>
      <c r="C18" s="12">
        <v>2</v>
      </c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1"/>
      <c r="S18" s="28" t="s">
        <v>102</v>
      </c>
      <c r="T18" s="13"/>
      <c r="U18" s="13"/>
      <c r="V18" s="13"/>
      <c r="W18" s="13"/>
      <c r="X18" s="13"/>
      <c r="Y18" s="13"/>
      <c r="Z18" s="13"/>
      <c r="AA18" s="13"/>
      <c r="AB18" s="13"/>
    </row>
    <row r="19" spans="1:28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24"/>
      <c r="S19" s="95" t="s">
        <v>102</v>
      </c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3">
      <c r="A20" s="11" t="s">
        <v>35</v>
      </c>
      <c r="B20" s="12"/>
      <c r="C20" s="12">
        <v>1</v>
      </c>
      <c r="D20" s="12"/>
      <c r="E20" s="12"/>
      <c r="F20" s="12"/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1"/>
      <c r="S20" s="28" t="s">
        <v>102</v>
      </c>
      <c r="T20" s="13"/>
      <c r="U20" s="13"/>
      <c r="V20" s="13"/>
      <c r="W20" s="13"/>
      <c r="X20" s="13"/>
      <c r="Y20" s="13"/>
      <c r="Z20" s="13"/>
      <c r="AA20" s="13"/>
      <c r="AB20" s="13"/>
    </row>
    <row r="21" spans="1:28" s="14" customFormat="1" ht="15.3">
      <c r="A21" s="8" t="s">
        <v>36</v>
      </c>
      <c r="B21" s="9"/>
      <c r="C21" s="9">
        <v>2</v>
      </c>
      <c r="D21" s="9"/>
      <c r="E21" s="9">
        <v>2</v>
      </c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24"/>
      <c r="S21" s="95" t="s">
        <v>102</v>
      </c>
      <c r="T21" s="10"/>
      <c r="U21" s="10"/>
      <c r="V21" s="10"/>
      <c r="W21" s="10"/>
      <c r="X21" s="10"/>
      <c r="Y21" s="10"/>
      <c r="Z21" s="10"/>
      <c r="AA21" s="10"/>
      <c r="AB21" s="10"/>
    </row>
    <row r="22" spans="1:28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8" t="s">
        <v>102</v>
      </c>
      <c r="T22" s="13"/>
      <c r="U22" s="13"/>
      <c r="V22" s="13"/>
      <c r="W22" s="13"/>
      <c r="X22" s="13"/>
      <c r="Y22" s="13"/>
      <c r="Z22" s="13"/>
      <c r="AA22" s="13"/>
      <c r="AB22" s="13"/>
    </row>
    <row r="23" spans="1:28" ht="15.3">
      <c r="A23" s="15"/>
      <c r="S23" s="15"/>
    </row>
    <row r="24" spans="1:28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6" t="s">
        <v>104</v>
      </c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1" t="s">
        <v>105</v>
      </c>
      <c r="T25" s="13"/>
      <c r="U25" s="13"/>
      <c r="V25" s="13"/>
      <c r="W25" s="13"/>
      <c r="X25" s="13"/>
      <c r="Y25" s="13"/>
      <c r="Z25" s="13"/>
      <c r="AA25" s="13"/>
      <c r="AB25" s="13"/>
    </row>
    <row r="26" spans="1:28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6" t="s">
        <v>106</v>
      </c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1" t="s">
        <v>107</v>
      </c>
      <c r="T27" s="13"/>
      <c r="U27" s="13"/>
      <c r="V27" s="13"/>
      <c r="W27" s="13"/>
      <c r="X27" s="13"/>
      <c r="Y27" s="13"/>
      <c r="Z27" s="13"/>
      <c r="AA27" s="13"/>
      <c r="AB27" s="13"/>
    </row>
    <row r="28" spans="1:28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7" t="s">
        <v>102</v>
      </c>
      <c r="T28" s="19"/>
      <c r="U28" s="19"/>
      <c r="V28" s="19"/>
      <c r="W28" s="19"/>
      <c r="X28" s="19"/>
      <c r="Y28" s="19"/>
      <c r="Z28" s="19"/>
      <c r="AA28" s="19"/>
      <c r="AB28" s="19"/>
    </row>
    <row r="29" spans="1:28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8" t="s">
        <v>102</v>
      </c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3">
      <c r="A30" s="15"/>
      <c r="S30" s="15"/>
    </row>
    <row r="31" spans="1:28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8" t="s">
        <v>108</v>
      </c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8" t="s">
        <v>102</v>
      </c>
      <c r="T32" s="13"/>
      <c r="U32" s="13"/>
      <c r="V32" s="13"/>
      <c r="W32" s="13"/>
      <c r="X32" s="13"/>
      <c r="Y32" s="13"/>
      <c r="Z32" s="13"/>
      <c r="AA32" s="13"/>
      <c r="AB32" s="13"/>
    </row>
    <row r="33" spans="1:28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8" t="s">
        <v>109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1" t="s">
        <v>110</v>
      </c>
      <c r="T34" s="13"/>
      <c r="U34" s="13"/>
      <c r="V34" s="13"/>
      <c r="W34" s="13"/>
      <c r="X34" s="13"/>
      <c r="Y34" s="13"/>
      <c r="Z34" s="13"/>
      <c r="AA34" s="13"/>
      <c r="AB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89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4.26171875" style="30" customWidth="1"/>
    <col min="2" max="1024" width="9.1015625" style="30" customWidth="1"/>
    <col min="1025" max="16384" width="8.83984375" style="29"/>
  </cols>
  <sheetData>
    <row r="1" spans="1:28">
      <c r="A1" s="29" t="s">
        <v>37</v>
      </c>
    </row>
    <row r="2" spans="1:28">
      <c r="A2" s="31" t="s">
        <v>476</v>
      </c>
    </row>
    <row r="3" spans="1:28">
      <c r="A3" s="32" t="s">
        <v>598</v>
      </c>
    </row>
    <row r="4" spans="1:28" s="33" customFormat="1">
      <c r="A4" s="33" t="s">
        <v>3</v>
      </c>
      <c r="B4" s="34">
        <v>0</v>
      </c>
      <c r="C4" s="34">
        <v>3.4722222222222225E-3</v>
      </c>
      <c r="D4" s="34">
        <v>3.0555555555555555E-2</v>
      </c>
      <c r="E4" s="34">
        <v>4.7222222222222221E-2</v>
      </c>
      <c r="F4" s="34">
        <v>6.041666666666666E-2</v>
      </c>
      <c r="G4" s="34">
        <v>6.4583333333333326E-2</v>
      </c>
      <c r="H4" s="34">
        <v>7.0833333333333331E-2</v>
      </c>
      <c r="I4" s="34">
        <v>7.7777777777777779E-2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6"/>
      <c r="U4" s="36"/>
      <c r="V4" s="36"/>
      <c r="W4" s="36"/>
      <c r="X4" s="36"/>
      <c r="Y4" s="36"/>
      <c r="Z4" s="36"/>
      <c r="AA4" s="36"/>
      <c r="AB4" s="36"/>
    </row>
    <row r="5" spans="1:28">
      <c r="B5" s="29" t="s">
        <v>4</v>
      </c>
      <c r="C5" s="29" t="s">
        <v>599</v>
      </c>
      <c r="D5" s="29" t="s">
        <v>600</v>
      </c>
      <c r="E5" s="29" t="s">
        <v>601</v>
      </c>
      <c r="F5" s="29" t="s">
        <v>489</v>
      </c>
      <c r="G5" s="29" t="s">
        <v>602</v>
      </c>
      <c r="H5" s="29" t="s">
        <v>94</v>
      </c>
      <c r="I5" s="29" t="s">
        <v>98</v>
      </c>
      <c r="T5" s="37"/>
      <c r="U5" s="37"/>
      <c r="V5" s="37"/>
      <c r="W5" s="37"/>
      <c r="X5" s="37"/>
      <c r="Y5" s="37"/>
      <c r="AA5" s="37"/>
      <c r="AB5" s="37"/>
    </row>
    <row r="6" spans="1:28" ht="15.3">
      <c r="A6" s="38" t="s">
        <v>23</v>
      </c>
      <c r="B6" s="88"/>
      <c r="C6" s="88"/>
      <c r="D6" s="88">
        <v>1</v>
      </c>
      <c r="E6" s="88"/>
      <c r="F6" s="88"/>
      <c r="G6" s="88">
        <v>1</v>
      </c>
      <c r="H6" s="88"/>
      <c r="I6" s="88"/>
      <c r="J6" s="39"/>
      <c r="K6" s="39"/>
      <c r="L6" s="39"/>
      <c r="M6" s="39"/>
      <c r="N6" s="39"/>
      <c r="O6" s="39"/>
      <c r="P6" s="39"/>
      <c r="Q6" s="39"/>
      <c r="R6" s="39"/>
      <c r="S6" s="38" t="s">
        <v>23</v>
      </c>
      <c r="T6" s="39"/>
      <c r="U6" s="39"/>
      <c r="V6" s="39"/>
      <c r="W6" s="39"/>
      <c r="X6" s="39"/>
      <c r="Y6" s="39"/>
      <c r="Z6" s="39"/>
      <c r="AA6" s="39"/>
      <c r="AB6" s="39"/>
    </row>
    <row r="7" spans="1:28" ht="15.3">
      <c r="A7" s="40" t="s">
        <v>24</v>
      </c>
      <c r="B7" s="52"/>
      <c r="C7" s="52">
        <v>2</v>
      </c>
      <c r="D7" s="52"/>
      <c r="E7" s="52"/>
      <c r="F7" s="52"/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1"/>
      <c r="S7" s="40" t="s">
        <v>24</v>
      </c>
      <c r="T7" s="41"/>
      <c r="U7" s="41"/>
      <c r="V7" s="41"/>
      <c r="W7" s="41"/>
      <c r="X7" s="41"/>
      <c r="Y7" s="41"/>
      <c r="Z7" s="41"/>
      <c r="AA7" s="41"/>
      <c r="AB7" s="41"/>
    </row>
    <row r="8" spans="1:28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9"/>
      <c r="S8" s="38" t="s">
        <v>25</v>
      </c>
      <c r="T8" s="39"/>
      <c r="U8" s="39"/>
      <c r="V8" s="39"/>
      <c r="W8" s="39"/>
      <c r="X8" s="39"/>
      <c r="Y8" s="39"/>
      <c r="Z8" s="39"/>
      <c r="AA8" s="39"/>
      <c r="AB8" s="39"/>
    </row>
    <row r="9" spans="1:28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1"/>
      <c r="S9" s="40" t="s">
        <v>26</v>
      </c>
      <c r="T9" s="41"/>
      <c r="U9" s="41"/>
      <c r="V9" s="41"/>
      <c r="W9" s="41"/>
      <c r="X9" s="41"/>
      <c r="Y9" s="41"/>
      <c r="Z9" s="41"/>
      <c r="AA9" s="41"/>
      <c r="AB9" s="41"/>
    </row>
    <row r="10" spans="1:28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9"/>
      <c r="S10" s="38" t="s">
        <v>99</v>
      </c>
      <c r="T10" s="39"/>
      <c r="U10" s="39"/>
      <c r="V10" s="39"/>
      <c r="W10" s="39"/>
      <c r="X10" s="39"/>
      <c r="Y10" s="39"/>
      <c r="Z10" s="39"/>
      <c r="AA10" s="39"/>
      <c r="AB10" s="39"/>
    </row>
    <row r="11" spans="1:28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1"/>
      <c r="S11" s="40" t="s">
        <v>100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S12" s="43"/>
    </row>
    <row r="13" spans="1:28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5"/>
      <c r="S13" s="44" t="s">
        <v>101</v>
      </c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3">
      <c r="A14" s="44" t="s">
        <v>30</v>
      </c>
      <c r="B14" s="52"/>
      <c r="C14" s="52"/>
      <c r="D14" s="52">
        <v>1</v>
      </c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47"/>
      <c r="S14" s="57" t="s">
        <v>102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28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49"/>
      <c r="S15" s="56" t="s">
        <v>102</v>
      </c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3">
      <c r="A16" s="43"/>
      <c r="B16" s="53"/>
      <c r="C16" s="53"/>
      <c r="D16" s="53"/>
      <c r="E16" s="53"/>
      <c r="F16" s="53"/>
      <c r="G16" s="53"/>
      <c r="H16" s="53"/>
      <c r="I16" s="53"/>
      <c r="S16" s="43"/>
    </row>
    <row r="17" spans="1:28" s="42" customFormat="1" ht="15.3">
      <c r="A17" s="38" t="s">
        <v>32</v>
      </c>
      <c r="B17" s="88">
        <v>2</v>
      </c>
      <c r="C17" s="88">
        <v>2</v>
      </c>
      <c r="D17" s="88">
        <v>2</v>
      </c>
      <c r="E17" s="88"/>
      <c r="F17" s="88"/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9"/>
      <c r="S17" s="38" t="s">
        <v>103</v>
      </c>
      <c r="T17" s="39"/>
      <c r="U17" s="39"/>
      <c r="V17" s="39"/>
      <c r="W17" s="39"/>
      <c r="X17" s="39"/>
      <c r="Y17" s="39"/>
      <c r="Z17" s="39"/>
      <c r="AA17" s="39"/>
      <c r="AB17" s="39"/>
    </row>
    <row r="18" spans="1:28" ht="15.3">
      <c r="A18" s="40" t="s">
        <v>33</v>
      </c>
      <c r="B18" s="52"/>
      <c r="C18" s="52">
        <v>2</v>
      </c>
      <c r="D18" s="52"/>
      <c r="E18" s="52"/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47"/>
      <c r="S18" s="57" t="s">
        <v>102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s="42" customFormat="1" ht="15.3">
      <c r="A19" s="38" t="s">
        <v>34</v>
      </c>
      <c r="B19" s="88"/>
      <c r="C19" s="88">
        <v>1</v>
      </c>
      <c r="D19" s="88">
        <v>1</v>
      </c>
      <c r="E19" s="88">
        <v>2</v>
      </c>
      <c r="F19" s="88">
        <v>1</v>
      </c>
      <c r="G19" s="88">
        <v>2</v>
      </c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50"/>
      <c r="S19" s="97" t="s">
        <v>102</v>
      </c>
      <c r="T19" s="39"/>
      <c r="U19" s="39"/>
      <c r="V19" s="39"/>
      <c r="W19" s="39"/>
      <c r="X19" s="39"/>
      <c r="Y19" s="39"/>
      <c r="Z19" s="39"/>
      <c r="AA19" s="39"/>
      <c r="AB19" s="39"/>
    </row>
    <row r="20" spans="1:28" ht="15.3">
      <c r="A20" s="40" t="s">
        <v>35</v>
      </c>
      <c r="B20" s="52"/>
      <c r="C20" s="52"/>
      <c r="D20" s="52"/>
      <c r="E20" s="52">
        <v>2</v>
      </c>
      <c r="F20" s="52"/>
      <c r="G20" s="52">
        <v>2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47"/>
      <c r="S20" s="57" t="s">
        <v>102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s="42" customFormat="1" ht="15.3">
      <c r="A21" s="38" t="s">
        <v>36</v>
      </c>
      <c r="B21" s="88"/>
      <c r="C21" s="88">
        <v>1</v>
      </c>
      <c r="D21" s="88"/>
      <c r="E21" s="88">
        <v>2</v>
      </c>
      <c r="F21" s="88">
        <v>2</v>
      </c>
      <c r="G21" s="88"/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50"/>
      <c r="S21" s="97" t="s">
        <v>102</v>
      </c>
      <c r="T21" s="39"/>
      <c r="U21" s="39"/>
      <c r="V21" s="39"/>
      <c r="W21" s="39"/>
      <c r="X21" s="39"/>
      <c r="Y21" s="39"/>
      <c r="Z21" s="39"/>
      <c r="AA21" s="39"/>
      <c r="AB21" s="39"/>
    </row>
    <row r="22" spans="1:28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57" t="s">
        <v>102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3">
      <c r="A23" s="43"/>
      <c r="S23" s="43"/>
    </row>
    <row r="24" spans="1:28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4" t="s">
        <v>104</v>
      </c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0" t="s">
        <v>105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4" t="s">
        <v>106</v>
      </c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 t="s">
        <v>107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56" t="s">
        <v>102</v>
      </c>
      <c r="T28" s="45"/>
      <c r="U28" s="45"/>
      <c r="V28" s="45"/>
      <c r="W28" s="45"/>
      <c r="X28" s="45"/>
      <c r="Y28" s="45"/>
      <c r="Z28" s="45"/>
      <c r="AA28" s="45"/>
      <c r="AB28" s="45"/>
    </row>
    <row r="29" spans="1:28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57" t="s">
        <v>102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3">
      <c r="A30" s="43"/>
      <c r="S30" s="43"/>
    </row>
    <row r="31" spans="1:28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8" t="s">
        <v>108</v>
      </c>
      <c r="T31" s="39"/>
      <c r="U31" s="39"/>
      <c r="V31" s="39"/>
      <c r="W31" s="39"/>
      <c r="X31" s="39"/>
      <c r="Y31" s="39"/>
      <c r="Z31" s="39"/>
      <c r="AA31" s="39"/>
      <c r="AB31" s="39"/>
    </row>
    <row r="32" spans="1:28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57" t="s">
        <v>102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8" t="s">
        <v>109</v>
      </c>
      <c r="T33" s="39"/>
      <c r="U33" s="39"/>
      <c r="V33" s="39"/>
      <c r="W33" s="39"/>
      <c r="X33" s="39"/>
      <c r="Y33" s="39"/>
      <c r="Z33" s="39"/>
      <c r="AA33" s="39"/>
      <c r="AB33" s="39"/>
    </row>
    <row r="34" spans="1:28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0" t="s">
        <v>110</v>
      </c>
      <c r="T34" s="41"/>
      <c r="U34" s="41"/>
      <c r="V34" s="41"/>
      <c r="W34" s="41"/>
      <c r="X34" s="41"/>
      <c r="Y34" s="41"/>
      <c r="Z34" s="41"/>
      <c r="AA34" s="41"/>
      <c r="AB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" width="11.47265625" style="59" customWidth="1"/>
    <col min="3" max="26" width="7.734375" style="59" customWidth="1"/>
    <col min="27" max="16384" width="15.1015625" style="59"/>
  </cols>
  <sheetData>
    <row r="1" spans="1:26" ht="14.4">
      <c r="A1" s="58" t="s">
        <v>0</v>
      </c>
      <c r="B1" s="58"/>
    </row>
    <row r="2" spans="1:26" ht="14.4">
      <c r="A2" s="60" t="s">
        <v>130</v>
      </c>
      <c r="B2" s="58"/>
    </row>
    <row r="3" spans="1:26" ht="14.4">
      <c r="A3" s="61" t="str">
        <f>HYPERLINK("https://archive.org/details/SundayMorningNewsSeptember232012","https://archive.org/details/SundayMorningNewsSeptember232012")</f>
        <v>https://archive.org/details/SundayMorningNewsSeptember232012</v>
      </c>
      <c r="B3" s="58"/>
    </row>
    <row r="4" spans="1:26" ht="14.4">
      <c r="A4" s="62" t="s">
        <v>3</v>
      </c>
      <c r="B4" s="63">
        <v>0</v>
      </c>
      <c r="C4" s="63">
        <v>2.2916666666666669E-2</v>
      </c>
      <c r="D4" s="63">
        <v>4.3750000000000004E-2</v>
      </c>
      <c r="E4" s="63">
        <v>7.0833333333333331E-2</v>
      </c>
      <c r="F4" s="63">
        <v>9.5138888888888884E-2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159</v>
      </c>
      <c r="C5" s="58" t="s">
        <v>160</v>
      </c>
      <c r="D5" s="58" t="s">
        <v>161</v>
      </c>
      <c r="E5" s="58" t="s">
        <v>162</v>
      </c>
      <c r="F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0"/>
      <c r="D7" s="70"/>
      <c r="E7" s="71">
        <v>2</v>
      </c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1">
        <v>2</v>
      </c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8"/>
      <c r="R12" s="73"/>
    </row>
    <row r="13" spans="1:26" ht="15.75" customHeight="1">
      <c r="A13" s="69" t="s">
        <v>29</v>
      </c>
      <c r="B13" s="76">
        <v>1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6">
        <v>2</v>
      </c>
      <c r="G15" s="75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1">
        <v>2</v>
      </c>
      <c r="G18" s="70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8">
        <v>2</v>
      </c>
      <c r="F19" s="67"/>
      <c r="G19" s="67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1">
        <v>2</v>
      </c>
      <c r="D20" s="71">
        <v>2</v>
      </c>
      <c r="E20" s="71"/>
      <c r="F20" s="70"/>
      <c r="G20" s="70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7"/>
      <c r="D21" s="67"/>
      <c r="E21" s="67"/>
      <c r="F21" s="67"/>
      <c r="G21" s="67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B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  <c r="B35" s="58"/>
    </row>
    <row r="36" spans="1:26" ht="14.4">
      <c r="A36" s="58"/>
      <c r="B36" s="58"/>
    </row>
    <row r="37" spans="1:26" ht="14.4">
      <c r="A37" s="58"/>
      <c r="B37" s="58"/>
    </row>
    <row r="38" spans="1:26" ht="14.4">
      <c r="A38" s="58"/>
      <c r="B38" s="58"/>
    </row>
    <row r="39" spans="1:26" ht="14.4">
      <c r="A39" s="58"/>
      <c r="B39" s="58"/>
    </row>
    <row r="40" spans="1:26" ht="14.4">
      <c r="A40" s="58"/>
      <c r="B40" s="58"/>
    </row>
    <row r="41" spans="1:26" ht="14.4">
      <c r="A41" s="58"/>
      <c r="B41" s="58"/>
    </row>
    <row r="42" spans="1:26" ht="14.4">
      <c r="A42" s="58"/>
      <c r="B42" s="58"/>
    </row>
    <row r="43" spans="1:26" ht="14.4">
      <c r="A43" s="58"/>
      <c r="B43" s="58"/>
    </row>
    <row r="44" spans="1:26" ht="14.4">
      <c r="A44" s="58"/>
      <c r="B44" s="58"/>
    </row>
    <row r="45" spans="1:26" ht="14.4">
      <c r="A45" s="58"/>
      <c r="B45" s="58"/>
    </row>
    <row r="46" spans="1:26" ht="14.4">
      <c r="A46" s="58"/>
      <c r="B46" s="58"/>
    </row>
    <row r="47" spans="1:26" ht="14.4">
      <c r="A47" s="58"/>
      <c r="B47" s="58"/>
    </row>
    <row r="48" spans="1:26" ht="14.4">
      <c r="A48" s="58"/>
      <c r="B48" s="58"/>
    </row>
    <row r="49" spans="1:2" ht="14.4">
      <c r="A49" s="58"/>
      <c r="B49" s="58"/>
    </row>
    <row r="50" spans="1:2" ht="14.4">
      <c r="A50" s="58"/>
      <c r="B50" s="58"/>
    </row>
    <row r="51" spans="1:2" ht="14.4">
      <c r="A51" s="58"/>
      <c r="B51" s="58"/>
    </row>
    <row r="52" spans="1:2" ht="14.4">
      <c r="A52" s="58"/>
      <c r="B52" s="58"/>
    </row>
    <row r="53" spans="1:2" ht="14.4">
      <c r="A53" s="58"/>
      <c r="B53" s="58"/>
    </row>
    <row r="54" spans="1:2" ht="14.4">
      <c r="A54" s="58"/>
      <c r="B54" s="58"/>
    </row>
    <row r="55" spans="1:2" ht="14.4">
      <c r="A55" s="58"/>
      <c r="B55" s="58"/>
    </row>
    <row r="56" spans="1:2" ht="14.4">
      <c r="A56" s="58"/>
      <c r="B56" s="58"/>
    </row>
    <row r="57" spans="1:2" ht="14.4">
      <c r="A57" s="58"/>
      <c r="B57" s="58"/>
    </row>
    <row r="58" spans="1:2" ht="14.4">
      <c r="A58" s="58"/>
      <c r="B58" s="58"/>
    </row>
    <row r="59" spans="1:2" ht="14.4">
      <c r="A59" s="58"/>
      <c r="B59" s="58"/>
    </row>
    <row r="60" spans="1:2" ht="14.4">
      <c r="A60" s="58"/>
      <c r="B60" s="58"/>
    </row>
    <row r="61" spans="1:2" ht="14.4">
      <c r="A61" s="58"/>
      <c r="B61" s="58"/>
    </row>
    <row r="62" spans="1:2" ht="14.4">
      <c r="A62" s="58"/>
      <c r="B62" s="58"/>
    </row>
    <row r="63" spans="1:2" ht="14.4">
      <c r="A63" s="58"/>
      <c r="B63" s="58"/>
    </row>
    <row r="64" spans="1:2" ht="14.4">
      <c r="A64" s="58"/>
      <c r="B64" s="58"/>
    </row>
    <row r="65" spans="1:2" ht="14.4">
      <c r="A65" s="58"/>
      <c r="B65" s="58"/>
    </row>
    <row r="66" spans="1:2" ht="14.4">
      <c r="A66" s="58"/>
      <c r="B66" s="58"/>
    </row>
    <row r="67" spans="1:2" ht="14.4">
      <c r="A67" s="58"/>
      <c r="B67" s="58"/>
    </row>
    <row r="68" spans="1:2" ht="14.4">
      <c r="A68" s="58"/>
      <c r="B68" s="58"/>
    </row>
    <row r="69" spans="1:2" ht="14.4">
      <c r="A69" s="58"/>
      <c r="B69" s="58"/>
    </row>
    <row r="70" spans="1:2" ht="14.4">
      <c r="A70" s="58"/>
      <c r="B70" s="58"/>
    </row>
    <row r="71" spans="1:2" ht="14.4">
      <c r="A71" s="58"/>
      <c r="B71" s="58"/>
    </row>
    <row r="72" spans="1:2" ht="14.4">
      <c r="A72" s="58"/>
      <c r="B72" s="58"/>
    </row>
    <row r="73" spans="1:2" ht="14.4">
      <c r="A73" s="58"/>
      <c r="B73" s="58"/>
    </row>
    <row r="74" spans="1:2" ht="14.4">
      <c r="A74" s="58"/>
      <c r="B74" s="58"/>
    </row>
    <row r="75" spans="1:2" ht="14.4">
      <c r="A75" s="58"/>
      <c r="B75" s="58"/>
    </row>
    <row r="76" spans="1:2" ht="14.4">
      <c r="A76" s="58"/>
      <c r="B76" s="58"/>
    </row>
    <row r="77" spans="1:2" ht="14.4">
      <c r="A77" s="58"/>
      <c r="B77" s="58"/>
    </row>
    <row r="78" spans="1:2" ht="14.4">
      <c r="A78" s="58"/>
      <c r="B78" s="58"/>
    </row>
    <row r="79" spans="1:2" ht="14.4">
      <c r="A79" s="58"/>
      <c r="B79" s="58"/>
    </row>
    <row r="80" spans="1:2" ht="14.4">
      <c r="A80" s="58"/>
      <c r="B80" s="58"/>
    </row>
    <row r="81" spans="1:2" ht="14.4">
      <c r="A81" s="58"/>
      <c r="B81" s="58"/>
    </row>
    <row r="82" spans="1:2" ht="14.4">
      <c r="A82" s="58"/>
      <c r="B82" s="58"/>
    </row>
    <row r="83" spans="1:2" ht="14.4">
      <c r="A83" s="58"/>
      <c r="B83" s="58"/>
    </row>
    <row r="84" spans="1:2" ht="14.4">
      <c r="A84" s="58"/>
      <c r="B84" s="58"/>
    </row>
    <row r="85" spans="1:2" ht="14.4">
      <c r="A85" s="58"/>
      <c r="B85" s="58"/>
    </row>
    <row r="86" spans="1:2" ht="14.4">
      <c r="A86" s="58"/>
      <c r="B86" s="58"/>
    </row>
    <row r="87" spans="1:2" ht="14.4">
      <c r="A87" s="58"/>
      <c r="B87" s="58"/>
    </row>
    <row r="88" spans="1:2" ht="14.4">
      <c r="A88" s="58"/>
      <c r="B88" s="58"/>
    </row>
    <row r="89" spans="1:2" ht="14.4">
      <c r="A89" s="58"/>
      <c r="B89" s="58"/>
    </row>
    <row r="90" spans="1:2" ht="14.4">
      <c r="A90" s="58"/>
      <c r="B90" s="58"/>
    </row>
    <row r="91" spans="1:2" ht="14.4">
      <c r="A91" s="58"/>
      <c r="B91" s="58"/>
    </row>
    <row r="92" spans="1:2" ht="14.4">
      <c r="A92" s="58"/>
      <c r="B92" s="58"/>
    </row>
    <row r="93" spans="1:2" ht="14.4">
      <c r="A93" s="58"/>
      <c r="B93" s="58"/>
    </row>
    <row r="94" spans="1:2" ht="14.4">
      <c r="A94" s="58"/>
      <c r="B94" s="58"/>
    </row>
    <row r="95" spans="1:2" ht="14.4">
      <c r="A95" s="58"/>
      <c r="B95" s="58"/>
    </row>
    <row r="96" spans="1:2" ht="14.4">
      <c r="A96" s="58"/>
      <c r="B96" s="58"/>
    </row>
    <row r="97" spans="1:2" ht="14.4">
      <c r="A97" s="58"/>
      <c r="B97" s="58"/>
    </row>
    <row r="98" spans="1:2" ht="14.4">
      <c r="A98" s="58"/>
      <c r="B98" s="58"/>
    </row>
    <row r="99" spans="1:2" ht="14.4">
      <c r="A99" s="58"/>
      <c r="B99" s="58"/>
    </row>
    <row r="100" spans="1:2" ht="14.4">
      <c r="A100" s="58"/>
      <c r="B100" s="58"/>
    </row>
    <row r="101" spans="1:2" ht="14.4">
      <c r="A101" s="58"/>
      <c r="B101" s="58"/>
    </row>
    <row r="102" spans="1:2" ht="14.4">
      <c r="A102" s="58"/>
      <c r="B102" s="58"/>
    </row>
    <row r="103" spans="1:2" ht="14.4">
      <c r="A103" s="58"/>
      <c r="B103" s="58"/>
    </row>
    <row r="104" spans="1:2" ht="14.4">
      <c r="A104" s="58"/>
      <c r="B104" s="58"/>
    </row>
    <row r="105" spans="1:2" ht="14.4">
      <c r="A105" s="58"/>
      <c r="B105" s="58"/>
    </row>
    <row r="106" spans="1:2" ht="14.4">
      <c r="A106" s="58"/>
      <c r="B106" s="58"/>
    </row>
    <row r="107" spans="1:2" ht="14.4">
      <c r="A107" s="58"/>
      <c r="B107" s="58"/>
    </row>
    <row r="108" spans="1:2" ht="14.4">
      <c r="A108" s="58"/>
      <c r="B108" s="58"/>
    </row>
    <row r="109" spans="1:2" ht="14.4">
      <c r="A109" s="58"/>
      <c r="B109" s="58"/>
    </row>
    <row r="110" spans="1:2" ht="14.4">
      <c r="A110" s="58"/>
      <c r="B110" s="58"/>
    </row>
    <row r="111" spans="1:2" ht="14.4">
      <c r="A111" s="58"/>
      <c r="B111" s="58"/>
    </row>
    <row r="112" spans="1:2" ht="14.4">
      <c r="A112" s="58"/>
      <c r="B112" s="58"/>
    </row>
    <row r="113" spans="1:2" ht="14.4">
      <c r="A113" s="58"/>
      <c r="B113" s="58"/>
    </row>
    <row r="114" spans="1:2" ht="14.4">
      <c r="A114" s="58"/>
      <c r="B114" s="58"/>
    </row>
    <row r="115" spans="1:2" ht="14.4">
      <c r="A115" s="58"/>
      <c r="B115" s="58"/>
    </row>
    <row r="116" spans="1:2" ht="14.4">
      <c r="A116" s="58"/>
      <c r="B116" s="58"/>
    </row>
    <row r="117" spans="1:2" ht="14.4">
      <c r="A117" s="58"/>
      <c r="B117" s="58"/>
    </row>
    <row r="118" spans="1:2" ht="14.4">
      <c r="A118" s="58"/>
      <c r="B118" s="58"/>
    </row>
    <row r="119" spans="1:2" ht="14.4">
      <c r="A119" s="58"/>
      <c r="B119" s="58"/>
    </row>
    <row r="120" spans="1:2" ht="14.4">
      <c r="A120" s="58"/>
      <c r="B120" s="58"/>
    </row>
    <row r="121" spans="1:2" ht="14.4">
      <c r="A121" s="58"/>
      <c r="B121" s="58"/>
    </row>
    <row r="122" spans="1:2" ht="14.4">
      <c r="A122" s="58"/>
      <c r="B122" s="58"/>
    </row>
    <row r="123" spans="1:2" ht="14.4">
      <c r="A123" s="58"/>
      <c r="B123" s="58"/>
    </row>
    <row r="124" spans="1:2" ht="14.4">
      <c r="A124" s="58"/>
      <c r="B124" s="58"/>
    </row>
    <row r="125" spans="1:2" ht="14.4">
      <c r="A125" s="58"/>
      <c r="B125" s="58"/>
    </row>
    <row r="126" spans="1:2" ht="14.4">
      <c r="A126" s="58"/>
      <c r="B126" s="58"/>
    </row>
    <row r="127" spans="1:2" ht="14.4">
      <c r="A127" s="58"/>
      <c r="B127" s="58"/>
    </row>
    <row r="128" spans="1:2" ht="14.4">
      <c r="A128" s="58"/>
      <c r="B128" s="58"/>
    </row>
    <row r="129" spans="1:2" ht="14.4">
      <c r="A129" s="58"/>
      <c r="B129" s="58"/>
    </row>
    <row r="130" spans="1:2" ht="14.4">
      <c r="A130" s="58"/>
      <c r="B130" s="58"/>
    </row>
    <row r="131" spans="1:2" ht="14.4">
      <c r="A131" s="58"/>
      <c r="B131" s="58"/>
    </row>
    <row r="132" spans="1:2" ht="14.4">
      <c r="A132" s="58"/>
      <c r="B132" s="58"/>
    </row>
    <row r="133" spans="1:2" ht="14.4">
      <c r="A133" s="58"/>
      <c r="B133" s="58"/>
    </row>
    <row r="134" spans="1:2" ht="14.4">
      <c r="A134" s="58"/>
      <c r="B134" s="58"/>
    </row>
    <row r="135" spans="1:2" ht="14.4">
      <c r="A135" s="58"/>
      <c r="B135" s="58"/>
    </row>
    <row r="136" spans="1:2" ht="14.4">
      <c r="A136" s="58"/>
      <c r="B136" s="58"/>
    </row>
    <row r="137" spans="1:2" ht="14.4">
      <c r="A137" s="58"/>
      <c r="B137" s="58"/>
    </row>
    <row r="138" spans="1:2" ht="14.4">
      <c r="A138" s="58"/>
      <c r="B138" s="58"/>
    </row>
    <row r="139" spans="1:2" ht="14.4">
      <c r="A139" s="58"/>
      <c r="B139" s="58"/>
    </row>
    <row r="140" spans="1:2" ht="14.4">
      <c r="A140" s="58"/>
      <c r="B140" s="58"/>
    </row>
    <row r="141" spans="1:2" ht="14.4">
      <c r="A141" s="58"/>
      <c r="B141" s="58"/>
    </row>
    <row r="142" spans="1:2" ht="14.4">
      <c r="A142" s="58"/>
      <c r="B142" s="58"/>
    </row>
    <row r="143" spans="1:2" ht="14.4">
      <c r="A143" s="58"/>
      <c r="B143" s="58"/>
    </row>
    <row r="144" spans="1:2" ht="14.4">
      <c r="A144" s="58"/>
      <c r="B144" s="58"/>
    </row>
    <row r="145" spans="1:2" ht="14.4">
      <c r="A145" s="58"/>
      <c r="B145" s="58"/>
    </row>
    <row r="146" spans="1:2" ht="14.4">
      <c r="A146" s="58"/>
      <c r="B146" s="58"/>
    </row>
    <row r="147" spans="1:2" ht="14.4">
      <c r="A147" s="58"/>
      <c r="B147" s="58"/>
    </row>
    <row r="148" spans="1:2" ht="14.4">
      <c r="A148" s="58"/>
      <c r="B148" s="58"/>
    </row>
    <row r="149" spans="1:2" ht="14.4">
      <c r="A149" s="58"/>
      <c r="B149" s="58"/>
    </row>
    <row r="150" spans="1:2" ht="14.4">
      <c r="A150" s="58"/>
      <c r="B150" s="58"/>
    </row>
    <row r="151" spans="1:2" ht="14.4">
      <c r="A151" s="58"/>
      <c r="B151" s="58"/>
    </row>
    <row r="152" spans="1:2" ht="14.4">
      <c r="A152" s="58"/>
      <c r="B152" s="58"/>
    </row>
    <row r="153" spans="1:2" ht="14.4">
      <c r="A153" s="58"/>
      <c r="B153" s="58"/>
    </row>
    <row r="154" spans="1:2" ht="14.4">
      <c r="A154" s="58"/>
      <c r="B154" s="58"/>
    </row>
    <row r="155" spans="1:2" ht="14.4">
      <c r="A155" s="58"/>
      <c r="B155" s="58"/>
    </row>
    <row r="156" spans="1:2" ht="14.4">
      <c r="A156" s="58"/>
      <c r="B156" s="58"/>
    </row>
    <row r="157" spans="1:2" ht="14.4">
      <c r="A157" s="58"/>
      <c r="B157" s="58"/>
    </row>
    <row r="158" spans="1:2" ht="14.4">
      <c r="A158" s="58"/>
      <c r="B158" s="58"/>
    </row>
    <row r="159" spans="1:2" ht="14.4">
      <c r="A159" s="58"/>
      <c r="B159" s="58"/>
    </row>
    <row r="160" spans="1:2" ht="14.4">
      <c r="A160" s="58"/>
      <c r="B160" s="58"/>
    </row>
    <row r="161" spans="1:2" ht="14.4">
      <c r="A161" s="58"/>
      <c r="B161" s="58"/>
    </row>
    <row r="162" spans="1:2" ht="14.4">
      <c r="A162" s="58"/>
      <c r="B162" s="58"/>
    </row>
    <row r="163" spans="1:2" ht="14.4">
      <c r="A163" s="58"/>
      <c r="B163" s="58"/>
    </row>
    <row r="164" spans="1:2" ht="14.4">
      <c r="A164" s="58"/>
      <c r="B164" s="58"/>
    </row>
    <row r="165" spans="1:2" ht="14.4">
      <c r="A165" s="58"/>
      <c r="B165" s="58"/>
    </row>
    <row r="166" spans="1:2" ht="14.4">
      <c r="A166" s="58"/>
      <c r="B166" s="58"/>
    </row>
    <row r="167" spans="1:2" ht="14.4">
      <c r="A167" s="58"/>
      <c r="B167" s="58"/>
    </row>
    <row r="168" spans="1:2" ht="14.4">
      <c r="A168" s="58"/>
      <c r="B168" s="58"/>
    </row>
    <row r="169" spans="1:2" ht="14.4">
      <c r="A169" s="58"/>
      <c r="B169" s="58"/>
    </row>
    <row r="170" spans="1:2" ht="14.4">
      <c r="A170" s="58"/>
      <c r="B170" s="58"/>
    </row>
    <row r="171" spans="1:2" ht="14.4">
      <c r="A171" s="58"/>
      <c r="B171" s="58"/>
    </row>
    <row r="172" spans="1:2" ht="14.4">
      <c r="A172" s="58"/>
      <c r="B172" s="58"/>
    </row>
    <row r="173" spans="1:2" ht="14.4">
      <c r="A173" s="58"/>
      <c r="B173" s="58"/>
    </row>
    <row r="174" spans="1:2" ht="14.4">
      <c r="A174" s="58"/>
      <c r="B174" s="58"/>
    </row>
    <row r="175" spans="1:2" ht="14.4">
      <c r="A175" s="58"/>
      <c r="B175" s="58"/>
    </row>
    <row r="176" spans="1:2" ht="14.4">
      <c r="A176" s="58"/>
      <c r="B176" s="58"/>
    </row>
    <row r="177" spans="1:2" ht="14.4">
      <c r="A177" s="58"/>
      <c r="B177" s="58"/>
    </row>
    <row r="178" spans="1:2" ht="14.4">
      <c r="A178" s="58"/>
      <c r="B178" s="58"/>
    </row>
    <row r="179" spans="1:2" ht="14.4">
      <c r="A179" s="58"/>
      <c r="B179" s="58"/>
    </row>
    <row r="180" spans="1:2" ht="14.4">
      <c r="A180" s="58"/>
      <c r="B180" s="58"/>
    </row>
    <row r="181" spans="1:2" ht="14.4">
      <c r="A181" s="58"/>
      <c r="B181" s="58"/>
    </row>
    <row r="182" spans="1:2" ht="14.4">
      <c r="A182" s="58"/>
      <c r="B182" s="58"/>
    </row>
    <row r="183" spans="1:2" ht="14.4">
      <c r="A183" s="58"/>
      <c r="B183" s="58"/>
    </row>
    <row r="184" spans="1:2" ht="14.4">
      <c r="A184" s="58"/>
      <c r="B184" s="58"/>
    </row>
    <row r="185" spans="1:2" ht="14.4">
      <c r="A185" s="58"/>
      <c r="B185" s="58"/>
    </row>
    <row r="186" spans="1:2" ht="14.4">
      <c r="A186" s="58"/>
      <c r="B186" s="58"/>
    </row>
    <row r="187" spans="1:2" ht="14.4">
      <c r="A187" s="58"/>
      <c r="B187" s="58"/>
    </row>
    <row r="188" spans="1:2" ht="14.4">
      <c r="A188" s="58"/>
      <c r="B188" s="58"/>
    </row>
    <row r="189" spans="1:2" ht="14.4">
      <c r="A189" s="58"/>
      <c r="B189" s="58"/>
    </row>
    <row r="190" spans="1:2" ht="14.4">
      <c r="A190" s="58"/>
      <c r="B190" s="58"/>
    </row>
    <row r="191" spans="1:2" ht="14.4">
      <c r="A191" s="58"/>
      <c r="B191" s="58"/>
    </row>
    <row r="192" spans="1:2" ht="14.4">
      <c r="A192" s="58"/>
      <c r="B192" s="58"/>
    </row>
    <row r="193" spans="1:2" ht="14.4">
      <c r="A193" s="58"/>
      <c r="B193" s="58"/>
    </row>
    <row r="194" spans="1:2" ht="14.4">
      <c r="A194" s="58"/>
      <c r="B194" s="58"/>
    </row>
    <row r="195" spans="1:2" ht="14.4">
      <c r="A195" s="58"/>
      <c r="B195" s="58"/>
    </row>
    <row r="196" spans="1:2" ht="14.4">
      <c r="A196" s="58"/>
      <c r="B196" s="58"/>
    </row>
    <row r="197" spans="1:2" ht="14.4">
      <c r="A197" s="58"/>
      <c r="B197" s="58"/>
    </row>
    <row r="198" spans="1:2" ht="14.4">
      <c r="A198" s="58"/>
      <c r="B198" s="58"/>
    </row>
    <row r="199" spans="1:2" ht="14.4">
      <c r="A199" s="58"/>
      <c r="B199" s="58"/>
    </row>
    <row r="200" spans="1:2" ht="14.4">
      <c r="A200" s="58"/>
      <c r="B200" s="58"/>
    </row>
    <row r="201" spans="1:2" ht="14.4">
      <c r="A201" s="58"/>
      <c r="B201" s="58"/>
    </row>
    <row r="202" spans="1:2" ht="14.4">
      <c r="A202" s="58"/>
      <c r="B202" s="58"/>
    </row>
    <row r="203" spans="1:2" ht="14.4">
      <c r="A203" s="58"/>
      <c r="B203" s="58"/>
    </row>
    <row r="204" spans="1:2" ht="14.4">
      <c r="A204" s="58"/>
      <c r="B204" s="58"/>
    </row>
    <row r="205" spans="1:2" ht="14.4">
      <c r="A205" s="58"/>
      <c r="B205" s="58"/>
    </row>
    <row r="206" spans="1:2" ht="14.4">
      <c r="A206" s="58"/>
      <c r="B206" s="58"/>
    </row>
    <row r="207" spans="1:2" ht="14.4">
      <c r="A207" s="58"/>
      <c r="B207" s="58"/>
    </row>
    <row r="208" spans="1:2" ht="14.4">
      <c r="A208" s="58"/>
      <c r="B208" s="58"/>
    </row>
    <row r="209" spans="1:2" ht="14.4">
      <c r="A209" s="58"/>
      <c r="B209" s="58"/>
    </row>
    <row r="210" spans="1:2" ht="14.4">
      <c r="A210" s="58"/>
      <c r="B210" s="58"/>
    </row>
    <row r="211" spans="1:2" ht="14.4">
      <c r="A211" s="58"/>
      <c r="B211" s="58"/>
    </row>
    <row r="212" spans="1:2" ht="14.4">
      <c r="A212" s="58"/>
      <c r="B212" s="58"/>
    </row>
    <row r="213" spans="1:2" ht="14.4">
      <c r="A213" s="58"/>
      <c r="B213" s="58"/>
    </row>
    <row r="214" spans="1:2" ht="14.4">
      <c r="A214" s="58"/>
      <c r="B214" s="58"/>
    </row>
    <row r="215" spans="1:2" ht="14.4">
      <c r="A215" s="58"/>
      <c r="B215" s="58"/>
    </row>
    <row r="216" spans="1:2" ht="14.4">
      <c r="A216" s="58"/>
      <c r="B216" s="58"/>
    </row>
    <row r="217" spans="1:2" ht="14.4">
      <c r="A217" s="58"/>
      <c r="B217" s="58"/>
    </row>
    <row r="218" spans="1:2" ht="14.4">
      <c r="A218" s="58"/>
      <c r="B218" s="58"/>
    </row>
    <row r="219" spans="1:2" ht="14.4">
      <c r="A219" s="58"/>
      <c r="B219" s="58"/>
    </row>
    <row r="220" spans="1:2" ht="14.4">
      <c r="A220" s="58"/>
      <c r="B220" s="58"/>
    </row>
    <row r="221" spans="1:2" ht="14.4">
      <c r="A221" s="58"/>
      <c r="B221" s="58"/>
    </row>
    <row r="222" spans="1:2" ht="14.4">
      <c r="A222" s="58"/>
      <c r="B222" s="58"/>
    </row>
    <row r="223" spans="1:2" ht="14.4">
      <c r="A223" s="58"/>
      <c r="B223" s="58"/>
    </row>
    <row r="224" spans="1:2" ht="14.4">
      <c r="A224" s="58"/>
      <c r="B224" s="58"/>
    </row>
    <row r="225" spans="1:2" ht="14.4">
      <c r="A225" s="58"/>
      <c r="B225" s="58"/>
    </row>
    <row r="226" spans="1:2" ht="14.4">
      <c r="A226" s="58"/>
      <c r="B226" s="58"/>
    </row>
    <row r="227" spans="1:2" ht="14.4">
      <c r="A227" s="58"/>
      <c r="B227" s="58"/>
    </row>
    <row r="228" spans="1:2" ht="14.4">
      <c r="A228" s="58"/>
      <c r="B228" s="58"/>
    </row>
    <row r="229" spans="1:2" ht="14.4">
      <c r="A229" s="58"/>
      <c r="B229" s="58"/>
    </row>
    <row r="230" spans="1:2" ht="14.4">
      <c r="A230" s="58"/>
      <c r="B230" s="58"/>
    </row>
    <row r="231" spans="1:2" ht="14.4">
      <c r="A231" s="58"/>
      <c r="B231" s="58"/>
    </row>
    <row r="232" spans="1:2" ht="14.4">
      <c r="A232" s="58"/>
      <c r="B232" s="58"/>
    </row>
    <row r="233" spans="1:2" ht="14.4">
      <c r="A233" s="58"/>
      <c r="B233" s="58"/>
    </row>
    <row r="234" spans="1:2" ht="14.4">
      <c r="A234" s="58"/>
      <c r="B234" s="58"/>
    </row>
    <row r="235" spans="1:2" ht="14.4">
      <c r="A235" s="58"/>
      <c r="B235" s="58"/>
    </row>
    <row r="236" spans="1:2" ht="14.4">
      <c r="A236" s="58"/>
      <c r="B236" s="58"/>
    </row>
    <row r="237" spans="1:2" ht="14.4">
      <c r="A237" s="58"/>
      <c r="B237" s="58"/>
    </row>
    <row r="238" spans="1:2" ht="14.4">
      <c r="A238" s="58"/>
      <c r="B238" s="58"/>
    </row>
    <row r="239" spans="1:2" ht="14.4">
      <c r="A239" s="58"/>
      <c r="B239" s="58"/>
    </row>
    <row r="240" spans="1:2" ht="14.4">
      <c r="A240" s="58"/>
      <c r="B240" s="58"/>
    </row>
    <row r="241" spans="1:2" ht="14.4">
      <c r="A241" s="58"/>
      <c r="B241" s="58"/>
    </row>
    <row r="242" spans="1:2" ht="14.4">
      <c r="A242" s="58"/>
      <c r="B242" s="58"/>
    </row>
    <row r="243" spans="1:2" ht="14.4">
      <c r="A243" s="58"/>
      <c r="B243" s="58"/>
    </row>
    <row r="244" spans="1:2" ht="14.4">
      <c r="A244" s="58"/>
      <c r="B244" s="58"/>
    </row>
    <row r="245" spans="1:2" ht="14.4">
      <c r="A245" s="58"/>
      <c r="B245" s="58"/>
    </row>
    <row r="246" spans="1:2" ht="14.4">
      <c r="A246" s="58"/>
      <c r="B246" s="58"/>
    </row>
    <row r="247" spans="1:2" ht="14.4">
      <c r="A247" s="58"/>
      <c r="B247" s="58"/>
    </row>
    <row r="248" spans="1:2" ht="14.4">
      <c r="A248" s="58"/>
      <c r="B248" s="58"/>
    </row>
    <row r="249" spans="1:2" ht="14.4">
      <c r="A249" s="58"/>
      <c r="B249" s="58"/>
    </row>
    <row r="250" spans="1:2" ht="14.4">
      <c r="A250" s="58"/>
      <c r="B250" s="58"/>
    </row>
    <row r="251" spans="1:2" ht="14.4">
      <c r="A251" s="58"/>
      <c r="B251" s="58"/>
    </row>
    <row r="252" spans="1:2" ht="14.4">
      <c r="A252" s="58"/>
      <c r="B252" s="58"/>
    </row>
    <row r="253" spans="1:2" ht="14.4">
      <c r="A253" s="58"/>
      <c r="B253" s="58"/>
    </row>
    <row r="254" spans="1:2" ht="14.4">
      <c r="A254" s="58"/>
      <c r="B254" s="58"/>
    </row>
    <row r="255" spans="1:2" ht="14.4">
      <c r="A255" s="58"/>
      <c r="B255" s="58"/>
    </row>
    <row r="256" spans="1:2" ht="14.4">
      <c r="A256" s="58"/>
      <c r="B256" s="58"/>
    </row>
    <row r="257" spans="1:2" ht="14.4">
      <c r="A257" s="58"/>
      <c r="B257" s="58"/>
    </row>
    <row r="258" spans="1:2" ht="14.4">
      <c r="A258" s="58"/>
      <c r="B258" s="58"/>
    </row>
    <row r="259" spans="1:2" ht="14.4">
      <c r="A259" s="58"/>
      <c r="B259" s="58"/>
    </row>
    <row r="260" spans="1:2" ht="14.4">
      <c r="A260" s="58"/>
      <c r="B260" s="58"/>
    </row>
    <row r="261" spans="1:2" ht="14.4">
      <c r="A261" s="58"/>
      <c r="B261" s="58"/>
    </row>
    <row r="262" spans="1:2" ht="14.4">
      <c r="A262" s="58"/>
      <c r="B262" s="58"/>
    </row>
    <row r="263" spans="1:2" ht="14.4">
      <c r="A263" s="58"/>
      <c r="B263" s="58"/>
    </row>
    <row r="264" spans="1:2" ht="14.4">
      <c r="A264" s="58"/>
      <c r="B264" s="58"/>
    </row>
    <row r="265" spans="1:2" ht="14.4">
      <c r="A265" s="58"/>
      <c r="B265" s="58"/>
    </row>
    <row r="266" spans="1:2" ht="14.4">
      <c r="A266" s="58"/>
      <c r="B266" s="58"/>
    </row>
    <row r="267" spans="1:2" ht="14.4">
      <c r="A267" s="58"/>
      <c r="B267" s="58"/>
    </row>
    <row r="268" spans="1:2" ht="14.4">
      <c r="A268" s="58"/>
      <c r="B268" s="58"/>
    </row>
    <row r="269" spans="1:2" ht="14.4">
      <c r="A269" s="58"/>
      <c r="B269" s="58"/>
    </row>
    <row r="270" spans="1:2" ht="14.4">
      <c r="A270" s="58"/>
      <c r="B270" s="58"/>
    </row>
    <row r="271" spans="1:2" ht="14.4">
      <c r="A271" s="58"/>
      <c r="B271" s="58"/>
    </row>
    <row r="272" spans="1:2" ht="14.4">
      <c r="A272" s="58"/>
      <c r="B272" s="58"/>
    </row>
    <row r="273" spans="1:2" ht="14.4">
      <c r="A273" s="58"/>
      <c r="B273" s="58"/>
    </row>
    <row r="274" spans="1:2" ht="14.4">
      <c r="A274" s="58"/>
      <c r="B274" s="58"/>
    </row>
    <row r="275" spans="1:2" ht="14.4">
      <c r="A275" s="58"/>
      <c r="B275" s="58"/>
    </row>
    <row r="276" spans="1:2" ht="14.4">
      <c r="A276" s="58"/>
      <c r="B276" s="58"/>
    </row>
    <row r="277" spans="1:2" ht="14.4">
      <c r="A277" s="58"/>
      <c r="B277" s="58"/>
    </row>
    <row r="278" spans="1:2" ht="14.4">
      <c r="A278" s="58"/>
      <c r="B278" s="58"/>
    </row>
    <row r="279" spans="1:2" ht="14.4">
      <c r="A279" s="58"/>
      <c r="B279" s="58"/>
    </row>
    <row r="280" spans="1:2" ht="14.4">
      <c r="A280" s="58"/>
      <c r="B280" s="58"/>
    </row>
    <row r="281" spans="1:2" ht="14.4">
      <c r="A281" s="58"/>
      <c r="B281" s="58"/>
    </row>
    <row r="282" spans="1:2" ht="14.4">
      <c r="A282" s="58"/>
      <c r="B282" s="58"/>
    </row>
    <row r="283" spans="1:2" ht="14.4">
      <c r="A283" s="58"/>
      <c r="B283" s="58"/>
    </row>
    <row r="284" spans="1:2" ht="14.4">
      <c r="A284" s="58"/>
      <c r="B284" s="58"/>
    </row>
    <row r="285" spans="1:2" ht="14.4">
      <c r="A285" s="58"/>
      <c r="B285" s="58"/>
    </row>
    <row r="286" spans="1:2" ht="14.4">
      <c r="A286" s="58"/>
      <c r="B286" s="58"/>
    </row>
    <row r="287" spans="1:2" ht="14.4">
      <c r="A287" s="58"/>
      <c r="B287" s="58"/>
    </row>
    <row r="288" spans="1:2" ht="14.4">
      <c r="A288" s="58"/>
      <c r="B288" s="58"/>
    </row>
    <row r="289" spans="1:2" ht="14.4">
      <c r="A289" s="58"/>
      <c r="B289" s="58"/>
    </row>
    <row r="290" spans="1:2" ht="14.4">
      <c r="A290" s="58"/>
      <c r="B290" s="58"/>
    </row>
    <row r="291" spans="1:2" ht="14.4">
      <c r="A291" s="58"/>
      <c r="B291" s="58"/>
    </row>
    <row r="292" spans="1:2" ht="14.4">
      <c r="A292" s="58"/>
      <c r="B292" s="58"/>
    </row>
    <row r="293" spans="1:2" ht="14.4">
      <c r="A293" s="58"/>
      <c r="B293" s="58"/>
    </row>
    <row r="294" spans="1:2" ht="14.4">
      <c r="A294" s="58"/>
      <c r="B294" s="58"/>
    </row>
    <row r="295" spans="1:2" ht="14.4">
      <c r="A295" s="58"/>
      <c r="B295" s="58"/>
    </row>
    <row r="296" spans="1:2" ht="14.4">
      <c r="A296" s="58"/>
      <c r="B296" s="58"/>
    </row>
    <row r="297" spans="1:2" ht="14.4">
      <c r="A297" s="58"/>
      <c r="B297" s="58"/>
    </row>
    <row r="298" spans="1:2" ht="14.4">
      <c r="A298" s="58"/>
      <c r="B298" s="58"/>
    </row>
    <row r="299" spans="1:2" ht="14.4">
      <c r="A299" s="58"/>
      <c r="B299" s="58"/>
    </row>
    <row r="300" spans="1:2" ht="14.4">
      <c r="A300" s="58"/>
      <c r="B300" s="58"/>
    </row>
    <row r="301" spans="1:2" ht="14.4">
      <c r="A301" s="58"/>
      <c r="B301" s="58"/>
    </row>
    <row r="302" spans="1:2" ht="14.4">
      <c r="A302" s="58"/>
      <c r="B302" s="58"/>
    </row>
    <row r="303" spans="1:2" ht="14.4">
      <c r="A303" s="58"/>
      <c r="B303" s="58"/>
    </row>
    <row r="304" spans="1:2" ht="14.4">
      <c r="A304" s="58"/>
      <c r="B304" s="58"/>
    </row>
    <row r="305" spans="1:2" ht="14.4">
      <c r="A305" s="58"/>
      <c r="B305" s="58"/>
    </row>
    <row r="306" spans="1:2" ht="14.4">
      <c r="A306" s="58"/>
      <c r="B306" s="58"/>
    </row>
    <row r="307" spans="1:2" ht="14.4">
      <c r="A307" s="58"/>
      <c r="B307" s="58"/>
    </row>
    <row r="308" spans="1:2" ht="14.4">
      <c r="A308" s="58"/>
      <c r="B308" s="58"/>
    </row>
    <row r="309" spans="1:2" ht="14.4">
      <c r="A309" s="58"/>
      <c r="B309" s="58"/>
    </row>
    <row r="310" spans="1:2" ht="14.4">
      <c r="A310" s="58"/>
      <c r="B310" s="58"/>
    </row>
    <row r="311" spans="1:2" ht="14.4">
      <c r="A311" s="58"/>
      <c r="B311" s="58"/>
    </row>
    <row r="312" spans="1:2" ht="14.4">
      <c r="A312" s="58"/>
      <c r="B312" s="58"/>
    </row>
    <row r="313" spans="1:2" ht="14.4">
      <c r="A313" s="58"/>
      <c r="B313" s="58"/>
    </row>
    <row r="314" spans="1:2" ht="14.4">
      <c r="A314" s="58"/>
      <c r="B314" s="58"/>
    </row>
    <row r="315" spans="1:2" ht="14.4">
      <c r="A315" s="58"/>
      <c r="B315" s="58"/>
    </row>
    <row r="316" spans="1:2" ht="14.4">
      <c r="A316" s="58"/>
      <c r="B316" s="58"/>
    </row>
    <row r="317" spans="1:2" ht="14.4">
      <c r="A317" s="58"/>
      <c r="B317" s="58"/>
    </row>
    <row r="318" spans="1:2" ht="14.4">
      <c r="A318" s="58"/>
      <c r="B318" s="58"/>
    </row>
    <row r="319" spans="1:2" ht="14.4">
      <c r="A319" s="58"/>
      <c r="B319" s="58"/>
    </row>
    <row r="320" spans="1:2" ht="14.4">
      <c r="A320" s="58"/>
      <c r="B320" s="58"/>
    </row>
    <row r="321" spans="1:2" ht="14.4">
      <c r="A321" s="58"/>
      <c r="B321" s="58"/>
    </row>
    <row r="322" spans="1:2" ht="14.4">
      <c r="A322" s="58"/>
      <c r="B322" s="58"/>
    </row>
    <row r="323" spans="1:2" ht="14.4">
      <c r="A323" s="58"/>
      <c r="B323" s="58"/>
    </row>
    <row r="324" spans="1:2" ht="14.4">
      <c r="A324" s="58"/>
      <c r="B324" s="58"/>
    </row>
    <row r="325" spans="1:2" ht="14.4">
      <c r="A325" s="58"/>
      <c r="B325" s="58"/>
    </row>
    <row r="326" spans="1:2" ht="14.4">
      <c r="A326" s="58"/>
      <c r="B326" s="58"/>
    </row>
    <row r="327" spans="1:2" ht="14.4">
      <c r="A327" s="58"/>
      <c r="B327" s="58"/>
    </row>
    <row r="328" spans="1:2" ht="14.4">
      <c r="A328" s="58"/>
      <c r="B328" s="58"/>
    </row>
    <row r="329" spans="1:2" ht="14.4">
      <c r="A329" s="58"/>
      <c r="B329" s="58"/>
    </row>
    <row r="330" spans="1:2" ht="14.4">
      <c r="A330" s="58"/>
      <c r="B330" s="58"/>
    </row>
    <row r="331" spans="1:2" ht="14.4">
      <c r="A331" s="58"/>
      <c r="B331" s="58"/>
    </row>
    <row r="332" spans="1:2" ht="14.4">
      <c r="A332" s="58"/>
      <c r="B332" s="58"/>
    </row>
    <row r="333" spans="1:2" ht="14.4">
      <c r="A333" s="58"/>
      <c r="B333" s="58"/>
    </row>
    <row r="334" spans="1:2" ht="14.4">
      <c r="A334" s="58"/>
      <c r="B334" s="58"/>
    </row>
    <row r="335" spans="1:2" ht="14.4">
      <c r="A335" s="58"/>
      <c r="B335" s="58"/>
    </row>
    <row r="336" spans="1:2" ht="14.4">
      <c r="A336" s="58"/>
      <c r="B336" s="58"/>
    </row>
    <row r="337" spans="1:2" ht="14.4">
      <c r="A337" s="58"/>
      <c r="B337" s="58"/>
    </row>
    <row r="338" spans="1:2" ht="14.4">
      <c r="A338" s="58"/>
      <c r="B338" s="58"/>
    </row>
    <row r="339" spans="1:2" ht="14.4">
      <c r="A339" s="58"/>
      <c r="B339" s="58"/>
    </row>
    <row r="340" spans="1:2" ht="14.4">
      <c r="A340" s="58"/>
      <c r="B340" s="58"/>
    </row>
    <row r="341" spans="1:2" ht="14.4">
      <c r="A341" s="58"/>
      <c r="B341" s="58"/>
    </row>
    <row r="342" spans="1:2" ht="14.4">
      <c r="A342" s="58"/>
      <c r="B342" s="58"/>
    </row>
    <row r="343" spans="1:2" ht="14.4">
      <c r="A343" s="58"/>
      <c r="B343" s="58"/>
    </row>
    <row r="344" spans="1:2" ht="14.4">
      <c r="A344" s="58"/>
      <c r="B344" s="58"/>
    </row>
    <row r="345" spans="1:2" ht="14.4">
      <c r="A345" s="58"/>
      <c r="B345" s="58"/>
    </row>
    <row r="346" spans="1:2" ht="14.4">
      <c r="A346" s="58"/>
      <c r="B346" s="58"/>
    </row>
    <row r="347" spans="1:2" ht="14.4">
      <c r="A347" s="58"/>
      <c r="B347" s="58"/>
    </row>
    <row r="348" spans="1:2" ht="14.4">
      <c r="A348" s="58"/>
      <c r="B348" s="58"/>
    </row>
    <row r="349" spans="1:2" ht="14.4">
      <c r="A349" s="58"/>
      <c r="B349" s="58"/>
    </row>
    <row r="350" spans="1:2" ht="14.4">
      <c r="A350" s="58"/>
      <c r="B350" s="58"/>
    </row>
    <row r="351" spans="1:2" ht="14.4">
      <c r="A351" s="58"/>
      <c r="B351" s="58"/>
    </row>
    <row r="352" spans="1:2" ht="14.4">
      <c r="A352" s="58"/>
      <c r="B352" s="58"/>
    </row>
    <row r="353" spans="1:2" ht="14.4">
      <c r="A353" s="58"/>
      <c r="B353" s="58"/>
    </row>
    <row r="354" spans="1:2" ht="14.4">
      <c r="A354" s="58"/>
      <c r="B354" s="58"/>
    </row>
    <row r="355" spans="1:2" ht="14.4">
      <c r="A355" s="58"/>
      <c r="B355" s="58"/>
    </row>
    <row r="356" spans="1:2" ht="14.4">
      <c r="A356" s="58"/>
      <c r="B356" s="58"/>
    </row>
    <row r="357" spans="1:2" ht="14.4">
      <c r="A357" s="58"/>
      <c r="B357" s="58"/>
    </row>
    <row r="358" spans="1:2" ht="14.4">
      <c r="A358" s="58"/>
      <c r="B358" s="58"/>
    </row>
    <row r="359" spans="1:2" ht="14.4">
      <c r="A359" s="58"/>
      <c r="B359" s="58"/>
    </row>
    <row r="360" spans="1:2" ht="14.4">
      <c r="A360" s="58"/>
      <c r="B360" s="58"/>
    </row>
    <row r="361" spans="1:2" ht="14.4">
      <c r="A361" s="58"/>
      <c r="B361" s="58"/>
    </row>
    <row r="362" spans="1:2" ht="14.4">
      <c r="A362" s="58"/>
      <c r="B362" s="58"/>
    </row>
    <row r="363" spans="1:2" ht="14.4">
      <c r="A363" s="58"/>
      <c r="B363" s="58"/>
    </row>
    <row r="364" spans="1:2" ht="14.4">
      <c r="A364" s="58"/>
      <c r="B364" s="58"/>
    </row>
    <row r="365" spans="1:2" ht="14.4">
      <c r="A365" s="58"/>
      <c r="B365" s="58"/>
    </row>
    <row r="366" spans="1:2" ht="14.4">
      <c r="A366" s="58"/>
      <c r="B366" s="58"/>
    </row>
    <row r="367" spans="1:2" ht="14.4">
      <c r="A367" s="58"/>
      <c r="B367" s="58"/>
    </row>
    <row r="368" spans="1:2" ht="14.4">
      <c r="A368" s="58"/>
      <c r="B368" s="58"/>
    </row>
    <row r="369" spans="1:2" ht="14.4">
      <c r="A369" s="58"/>
      <c r="B369" s="58"/>
    </row>
    <row r="370" spans="1:2" ht="14.4">
      <c r="A370" s="58"/>
      <c r="B370" s="58"/>
    </row>
    <row r="371" spans="1:2" ht="14.4">
      <c r="A371" s="58"/>
      <c r="B371" s="58"/>
    </row>
    <row r="372" spans="1:2" ht="14.4">
      <c r="A372" s="58"/>
      <c r="B372" s="58"/>
    </row>
    <row r="373" spans="1:2" ht="14.4">
      <c r="A373" s="58"/>
      <c r="B373" s="58"/>
    </row>
    <row r="374" spans="1:2" ht="14.4">
      <c r="A374" s="58"/>
      <c r="B374" s="58"/>
    </row>
    <row r="375" spans="1:2" ht="14.4">
      <c r="A375" s="58"/>
      <c r="B375" s="58"/>
    </row>
    <row r="376" spans="1:2" ht="14.4">
      <c r="A376" s="58"/>
      <c r="B376" s="58"/>
    </row>
    <row r="377" spans="1:2" ht="14.4">
      <c r="A377" s="58"/>
      <c r="B377" s="58"/>
    </row>
    <row r="378" spans="1:2" ht="14.4">
      <c r="A378" s="58"/>
      <c r="B378" s="58"/>
    </row>
    <row r="379" spans="1:2" ht="14.4">
      <c r="A379" s="58"/>
      <c r="B379" s="58"/>
    </row>
    <row r="380" spans="1:2" ht="14.4">
      <c r="A380" s="58"/>
      <c r="B380" s="58"/>
    </row>
    <row r="381" spans="1:2" ht="14.4">
      <c r="A381" s="58"/>
      <c r="B381" s="58"/>
    </row>
    <row r="382" spans="1:2" ht="14.4">
      <c r="A382" s="58"/>
      <c r="B382" s="58"/>
    </row>
    <row r="383" spans="1:2" ht="14.4">
      <c r="A383" s="58"/>
      <c r="B383" s="58"/>
    </row>
    <row r="384" spans="1:2" ht="14.4">
      <c r="A384" s="58"/>
      <c r="B384" s="58"/>
    </row>
    <row r="385" spans="1:2" ht="14.4">
      <c r="A385" s="58"/>
      <c r="B385" s="58"/>
    </row>
    <row r="386" spans="1:2" ht="14.4">
      <c r="A386" s="58"/>
      <c r="B386" s="58"/>
    </row>
    <row r="387" spans="1:2" ht="14.4">
      <c r="A387" s="58"/>
      <c r="B387" s="58"/>
    </row>
    <row r="388" spans="1:2" ht="14.4">
      <c r="A388" s="58"/>
      <c r="B388" s="58"/>
    </row>
    <row r="389" spans="1:2" ht="14.4">
      <c r="A389" s="58"/>
      <c r="B389" s="58"/>
    </row>
    <row r="390" spans="1:2" ht="14.4">
      <c r="A390" s="58"/>
      <c r="B390" s="58"/>
    </row>
    <row r="391" spans="1:2" ht="14.4">
      <c r="A391" s="58"/>
      <c r="B391" s="58"/>
    </row>
    <row r="392" spans="1:2" ht="14.4">
      <c r="A392" s="58"/>
      <c r="B392" s="58"/>
    </row>
    <row r="393" spans="1:2" ht="14.4">
      <c r="A393" s="58"/>
      <c r="B393" s="58"/>
    </row>
    <row r="394" spans="1:2" ht="14.4">
      <c r="A394" s="58"/>
      <c r="B394" s="58"/>
    </row>
    <row r="395" spans="1:2" ht="14.4">
      <c r="A395" s="58"/>
      <c r="B395" s="58"/>
    </row>
    <row r="396" spans="1:2" ht="14.4">
      <c r="A396" s="58"/>
      <c r="B396" s="58"/>
    </row>
    <row r="397" spans="1:2" ht="14.4">
      <c r="A397" s="58"/>
      <c r="B397" s="58"/>
    </row>
    <row r="398" spans="1:2" ht="14.4">
      <c r="A398" s="58"/>
      <c r="B398" s="58"/>
    </row>
    <row r="399" spans="1:2" ht="14.4">
      <c r="A399" s="58"/>
      <c r="B399" s="58"/>
    </row>
    <row r="400" spans="1:2" ht="14.4">
      <c r="A400" s="58"/>
      <c r="B400" s="58"/>
    </row>
    <row r="401" spans="1:2" ht="14.4">
      <c r="A401" s="58"/>
      <c r="B401" s="58"/>
    </row>
    <row r="402" spans="1:2" ht="14.4">
      <c r="A402" s="58"/>
      <c r="B402" s="58"/>
    </row>
    <row r="403" spans="1:2" ht="14.4">
      <c r="A403" s="58"/>
      <c r="B403" s="58"/>
    </row>
    <row r="404" spans="1:2" ht="14.4">
      <c r="A404" s="58"/>
      <c r="B404" s="58"/>
    </row>
    <row r="405" spans="1:2" ht="14.4">
      <c r="A405" s="58"/>
      <c r="B405" s="58"/>
    </row>
    <row r="406" spans="1:2" ht="14.4">
      <c r="A406" s="58"/>
      <c r="B406" s="58"/>
    </row>
    <row r="407" spans="1:2" ht="14.4">
      <c r="A407" s="58"/>
      <c r="B407" s="58"/>
    </row>
    <row r="408" spans="1:2" ht="14.4">
      <c r="A408" s="58"/>
      <c r="B408" s="58"/>
    </row>
    <row r="409" spans="1:2" ht="14.4">
      <c r="A409" s="58"/>
      <c r="B409" s="58"/>
    </row>
    <row r="410" spans="1:2" ht="14.4">
      <c r="A410" s="58"/>
      <c r="B410" s="58"/>
    </row>
    <row r="411" spans="1:2" ht="14.4">
      <c r="A411" s="58"/>
      <c r="B411" s="58"/>
    </row>
    <row r="412" spans="1:2" ht="14.4">
      <c r="A412" s="58"/>
      <c r="B412" s="58"/>
    </row>
    <row r="413" spans="1:2" ht="14.4">
      <c r="A413" s="58"/>
      <c r="B413" s="58"/>
    </row>
    <row r="414" spans="1:2" ht="14.4">
      <c r="A414" s="58"/>
      <c r="B414" s="58"/>
    </row>
    <row r="415" spans="1:2" ht="14.4">
      <c r="A415" s="58"/>
      <c r="B415" s="58"/>
    </row>
    <row r="416" spans="1:2" ht="14.4">
      <c r="A416" s="58"/>
      <c r="B416" s="58"/>
    </row>
    <row r="417" spans="1:2" ht="14.4">
      <c r="A417" s="58"/>
      <c r="B417" s="58"/>
    </row>
    <row r="418" spans="1:2" ht="14.4">
      <c r="A418" s="58"/>
      <c r="B418" s="58"/>
    </row>
    <row r="419" spans="1:2" ht="14.4">
      <c r="A419" s="58"/>
      <c r="B419" s="58"/>
    </row>
    <row r="420" spans="1:2" ht="14.4">
      <c r="A420" s="58"/>
      <c r="B420" s="58"/>
    </row>
    <row r="421" spans="1:2" ht="14.4">
      <c r="A421" s="58"/>
      <c r="B421" s="58"/>
    </row>
    <row r="422" spans="1:2" ht="14.4">
      <c r="A422" s="58"/>
      <c r="B422" s="58"/>
    </row>
    <row r="423" spans="1:2" ht="14.4">
      <c r="A423" s="58"/>
      <c r="B423" s="58"/>
    </row>
    <row r="424" spans="1:2" ht="14.4">
      <c r="A424" s="58"/>
      <c r="B424" s="58"/>
    </row>
    <row r="425" spans="1:2" ht="14.4">
      <c r="A425" s="58"/>
      <c r="B425" s="58"/>
    </row>
    <row r="426" spans="1:2" ht="14.4">
      <c r="A426" s="58"/>
      <c r="B426" s="58"/>
    </row>
    <row r="427" spans="1:2" ht="14.4">
      <c r="A427" s="58"/>
      <c r="B427" s="58"/>
    </row>
    <row r="428" spans="1:2" ht="14.4">
      <c r="A428" s="58"/>
      <c r="B428" s="58"/>
    </row>
    <row r="429" spans="1:2" ht="14.4">
      <c r="A429" s="58"/>
      <c r="B429" s="58"/>
    </row>
    <row r="430" spans="1:2" ht="14.4">
      <c r="A430" s="58"/>
      <c r="B430" s="58"/>
    </row>
    <row r="431" spans="1:2" ht="14.4">
      <c r="A431" s="58"/>
      <c r="B431" s="58"/>
    </row>
    <row r="432" spans="1:2" ht="14.4">
      <c r="A432" s="58"/>
      <c r="B432" s="58"/>
    </row>
    <row r="433" spans="1:2" ht="14.4">
      <c r="A433" s="58"/>
      <c r="B433" s="58"/>
    </row>
    <row r="434" spans="1:2" ht="14.4">
      <c r="A434" s="58"/>
      <c r="B434" s="58"/>
    </row>
    <row r="435" spans="1:2" ht="14.4">
      <c r="A435" s="58"/>
      <c r="B435" s="58"/>
    </row>
    <row r="436" spans="1:2" ht="14.4">
      <c r="A436" s="58"/>
      <c r="B436" s="58"/>
    </row>
    <row r="437" spans="1:2" ht="14.4">
      <c r="A437" s="58"/>
      <c r="B437" s="58"/>
    </row>
    <row r="438" spans="1:2" ht="14.4">
      <c r="A438" s="58"/>
      <c r="B438" s="58"/>
    </row>
    <row r="439" spans="1:2" ht="14.4">
      <c r="A439" s="58"/>
      <c r="B439" s="58"/>
    </row>
    <row r="440" spans="1:2" ht="14.4">
      <c r="A440" s="58"/>
      <c r="B440" s="58"/>
    </row>
    <row r="441" spans="1:2" ht="14.4">
      <c r="A441" s="58"/>
      <c r="B441" s="58"/>
    </row>
    <row r="442" spans="1:2" ht="14.4">
      <c r="A442" s="58"/>
      <c r="B442" s="58"/>
    </row>
    <row r="443" spans="1:2" ht="14.4">
      <c r="A443" s="58"/>
      <c r="B443" s="58"/>
    </row>
    <row r="444" spans="1:2" ht="14.4">
      <c r="A444" s="58"/>
      <c r="B444" s="58"/>
    </row>
    <row r="445" spans="1:2" ht="14.4">
      <c r="A445" s="58"/>
      <c r="B445" s="58"/>
    </row>
    <row r="446" spans="1:2" ht="14.4">
      <c r="A446" s="58"/>
      <c r="B446" s="58"/>
    </row>
    <row r="447" spans="1:2" ht="14.4">
      <c r="A447" s="58"/>
      <c r="B447" s="58"/>
    </row>
    <row r="448" spans="1:2" ht="14.4">
      <c r="A448" s="58"/>
      <c r="B448" s="58"/>
    </row>
    <row r="449" spans="1:2" ht="14.4">
      <c r="A449" s="58"/>
      <c r="B449" s="58"/>
    </row>
    <row r="450" spans="1:2" ht="14.4">
      <c r="A450" s="58"/>
      <c r="B450" s="58"/>
    </row>
    <row r="451" spans="1:2" ht="14.4">
      <c r="A451" s="58"/>
      <c r="B451" s="58"/>
    </row>
    <row r="452" spans="1:2" ht="14.4">
      <c r="A452" s="58"/>
      <c r="B452" s="58"/>
    </row>
    <row r="453" spans="1:2" ht="14.4">
      <c r="A453" s="58"/>
      <c r="B453" s="58"/>
    </row>
    <row r="454" spans="1:2" ht="14.4">
      <c r="A454" s="58"/>
      <c r="B454" s="58"/>
    </row>
    <row r="455" spans="1:2" ht="14.4">
      <c r="A455" s="58"/>
      <c r="B455" s="58"/>
    </row>
    <row r="456" spans="1:2" ht="14.4">
      <c r="A456" s="58"/>
      <c r="B456" s="58"/>
    </row>
    <row r="457" spans="1:2" ht="14.4">
      <c r="A457" s="58"/>
      <c r="B457" s="58"/>
    </row>
    <row r="458" spans="1:2" ht="14.4">
      <c r="A458" s="58"/>
      <c r="B458" s="58"/>
    </row>
    <row r="459" spans="1:2" ht="14.4">
      <c r="A459" s="58"/>
      <c r="B459" s="58"/>
    </row>
    <row r="460" spans="1:2" ht="14.4">
      <c r="A460" s="58"/>
      <c r="B460" s="58"/>
    </row>
    <row r="461" spans="1:2" ht="14.4">
      <c r="A461" s="58"/>
      <c r="B461" s="58"/>
    </row>
    <row r="462" spans="1:2" ht="14.4">
      <c r="A462" s="58"/>
      <c r="B462" s="58"/>
    </row>
    <row r="463" spans="1:2" ht="14.4">
      <c r="A463" s="58"/>
      <c r="B463" s="58"/>
    </row>
    <row r="464" spans="1:2" ht="14.4">
      <c r="A464" s="58"/>
      <c r="B464" s="58"/>
    </row>
    <row r="465" spans="1:2" ht="14.4">
      <c r="A465" s="58"/>
      <c r="B465" s="58"/>
    </row>
    <row r="466" spans="1:2" ht="14.4">
      <c r="A466" s="58"/>
      <c r="B466" s="58"/>
    </row>
    <row r="467" spans="1:2" ht="14.4">
      <c r="A467" s="58"/>
      <c r="B467" s="58"/>
    </row>
    <row r="468" spans="1:2" ht="14.4">
      <c r="A468" s="58"/>
      <c r="B468" s="58"/>
    </row>
    <row r="469" spans="1:2" ht="14.4">
      <c r="A469" s="58"/>
      <c r="B469" s="58"/>
    </row>
    <row r="470" spans="1:2" ht="14.4">
      <c r="A470" s="58"/>
      <c r="B470" s="58"/>
    </row>
    <row r="471" spans="1:2" ht="14.4">
      <c r="A471" s="58"/>
      <c r="B471" s="58"/>
    </row>
    <row r="472" spans="1:2" ht="14.4">
      <c r="A472" s="58"/>
      <c r="B472" s="58"/>
    </row>
    <row r="473" spans="1:2" ht="14.4">
      <c r="A473" s="58"/>
      <c r="B473" s="58"/>
    </row>
    <row r="474" spans="1:2" ht="14.4">
      <c r="A474" s="58"/>
      <c r="B474" s="58"/>
    </row>
    <row r="475" spans="1:2" ht="14.4">
      <c r="A475" s="58"/>
      <c r="B475" s="58"/>
    </row>
    <row r="476" spans="1:2" ht="14.4">
      <c r="A476" s="58"/>
      <c r="B476" s="58"/>
    </row>
    <row r="477" spans="1:2" ht="14.4">
      <c r="A477" s="58"/>
      <c r="B477" s="58"/>
    </row>
    <row r="478" spans="1:2" ht="14.4">
      <c r="A478" s="58"/>
      <c r="B478" s="58"/>
    </row>
    <row r="479" spans="1:2" ht="14.4">
      <c r="A479" s="58"/>
      <c r="B479" s="58"/>
    </row>
    <row r="480" spans="1:2" ht="14.4">
      <c r="A480" s="58"/>
      <c r="B480" s="58"/>
    </row>
    <row r="481" spans="1:2" ht="14.4">
      <c r="A481" s="58"/>
      <c r="B481" s="58"/>
    </row>
    <row r="482" spans="1:2" ht="14.4">
      <c r="A482" s="58"/>
      <c r="B482" s="58"/>
    </row>
    <row r="483" spans="1:2" ht="14.4">
      <c r="A483" s="58"/>
      <c r="B483" s="58"/>
    </row>
    <row r="484" spans="1:2" ht="14.4">
      <c r="A484" s="58"/>
      <c r="B484" s="58"/>
    </row>
    <row r="485" spans="1:2" ht="14.4">
      <c r="A485" s="58"/>
      <c r="B485" s="58"/>
    </row>
    <row r="486" spans="1:2" ht="14.4">
      <c r="A486" s="58"/>
      <c r="B486" s="58"/>
    </row>
    <row r="487" spans="1:2" ht="14.4">
      <c r="A487" s="58"/>
      <c r="B487" s="58"/>
    </row>
    <row r="488" spans="1:2" ht="14.4">
      <c r="A488" s="58"/>
      <c r="B488" s="58"/>
    </row>
    <row r="489" spans="1:2" ht="14.4">
      <c r="A489" s="58"/>
      <c r="B489" s="58"/>
    </row>
    <row r="490" spans="1:2" ht="14.4">
      <c r="A490" s="58"/>
      <c r="B490" s="58"/>
    </row>
    <row r="491" spans="1:2" ht="14.4">
      <c r="A491" s="58"/>
      <c r="B491" s="58"/>
    </row>
    <row r="492" spans="1:2" ht="14.4">
      <c r="A492" s="58"/>
      <c r="B492" s="58"/>
    </row>
    <row r="493" spans="1:2" ht="14.4">
      <c r="A493" s="58"/>
      <c r="B493" s="58"/>
    </row>
    <row r="494" spans="1:2" ht="14.4">
      <c r="A494" s="58"/>
      <c r="B494" s="58"/>
    </row>
    <row r="495" spans="1:2" ht="14.4">
      <c r="A495" s="58"/>
      <c r="B495" s="58"/>
    </row>
    <row r="496" spans="1:2" ht="14.4">
      <c r="A496" s="58"/>
      <c r="B496" s="58"/>
    </row>
    <row r="497" spans="1:2" ht="14.4">
      <c r="A497" s="58"/>
      <c r="B497" s="58"/>
    </row>
    <row r="498" spans="1:2" ht="14.4">
      <c r="A498" s="58"/>
      <c r="B498" s="58"/>
    </row>
    <row r="499" spans="1:2" ht="14.4">
      <c r="A499" s="58"/>
      <c r="B499" s="58"/>
    </row>
    <row r="500" spans="1:2" ht="14.4">
      <c r="A500" s="58"/>
      <c r="B500" s="58"/>
    </row>
    <row r="501" spans="1:2" ht="14.4">
      <c r="A501" s="58"/>
      <c r="B501" s="58"/>
    </row>
    <row r="502" spans="1:2" ht="14.4">
      <c r="A502" s="58"/>
      <c r="B502" s="58"/>
    </row>
    <row r="503" spans="1:2" ht="14.4">
      <c r="A503" s="58"/>
      <c r="B503" s="58"/>
    </row>
    <row r="504" spans="1:2" ht="14.4">
      <c r="A504" s="58"/>
      <c r="B504" s="58"/>
    </row>
    <row r="505" spans="1:2" ht="14.4">
      <c r="A505" s="58"/>
      <c r="B505" s="58"/>
    </row>
    <row r="506" spans="1:2" ht="14.4">
      <c r="A506" s="58"/>
      <c r="B506" s="58"/>
    </row>
    <row r="507" spans="1:2" ht="14.4">
      <c r="A507" s="58"/>
      <c r="B507" s="58"/>
    </row>
    <row r="508" spans="1:2" ht="14.4">
      <c r="A508" s="58"/>
      <c r="B508" s="58"/>
    </row>
    <row r="509" spans="1:2" ht="14.4">
      <c r="A509" s="58"/>
      <c r="B509" s="58"/>
    </row>
    <row r="510" spans="1:2" ht="14.4">
      <c r="A510" s="58"/>
      <c r="B510" s="58"/>
    </row>
    <row r="511" spans="1:2" ht="14.4">
      <c r="A511" s="58"/>
      <c r="B511" s="58"/>
    </row>
    <row r="512" spans="1:2" ht="14.4">
      <c r="A512" s="58"/>
      <c r="B512" s="58"/>
    </row>
    <row r="513" spans="1:2" ht="14.4">
      <c r="A513" s="58"/>
      <c r="B513" s="58"/>
    </row>
    <row r="514" spans="1:2" ht="14.4">
      <c r="A514" s="58"/>
      <c r="B514" s="58"/>
    </row>
    <row r="515" spans="1:2" ht="14.4">
      <c r="A515" s="58"/>
      <c r="B515" s="58"/>
    </row>
    <row r="516" spans="1:2" ht="14.4">
      <c r="A516" s="58"/>
      <c r="B516" s="58"/>
    </row>
    <row r="517" spans="1:2" ht="14.4">
      <c r="A517" s="58"/>
      <c r="B517" s="58"/>
    </row>
    <row r="518" spans="1:2" ht="14.4">
      <c r="A518" s="58"/>
      <c r="B518" s="58"/>
    </row>
    <row r="519" spans="1:2" ht="14.4">
      <c r="A519" s="58"/>
      <c r="B519" s="58"/>
    </row>
    <row r="520" spans="1:2" ht="14.4">
      <c r="A520" s="58"/>
      <c r="B520" s="58"/>
    </row>
    <row r="521" spans="1:2" ht="14.4">
      <c r="A521" s="58"/>
      <c r="B521" s="58"/>
    </row>
    <row r="522" spans="1:2" ht="14.4">
      <c r="A522" s="58"/>
      <c r="B522" s="58"/>
    </row>
    <row r="523" spans="1:2" ht="14.4">
      <c r="A523" s="58"/>
      <c r="B523" s="58"/>
    </row>
    <row r="524" spans="1:2" ht="14.4">
      <c r="A524" s="58"/>
      <c r="B524" s="58"/>
    </row>
    <row r="525" spans="1:2" ht="14.4">
      <c r="A525" s="58"/>
      <c r="B525" s="58"/>
    </row>
    <row r="526" spans="1:2" ht="14.4">
      <c r="A526" s="58"/>
      <c r="B526" s="58"/>
    </row>
    <row r="527" spans="1:2" ht="14.4">
      <c r="A527" s="58"/>
      <c r="B527" s="58"/>
    </row>
    <row r="528" spans="1:2" ht="14.4">
      <c r="A528" s="58"/>
      <c r="B528" s="58"/>
    </row>
    <row r="529" spans="1:2" ht="14.4">
      <c r="A529" s="58"/>
      <c r="B529" s="58"/>
    </row>
    <row r="530" spans="1:2" ht="14.4">
      <c r="A530" s="58"/>
      <c r="B530" s="58"/>
    </row>
    <row r="531" spans="1:2" ht="14.4">
      <c r="A531" s="58"/>
      <c r="B531" s="58"/>
    </row>
    <row r="532" spans="1:2" ht="14.4">
      <c r="A532" s="58"/>
      <c r="B532" s="58"/>
    </row>
    <row r="533" spans="1:2" ht="14.4">
      <c r="A533" s="58"/>
      <c r="B533" s="58"/>
    </row>
    <row r="534" spans="1:2" ht="14.4">
      <c r="A534" s="58"/>
      <c r="B534" s="58"/>
    </row>
    <row r="535" spans="1:2" ht="14.4">
      <c r="A535" s="58"/>
      <c r="B535" s="58"/>
    </row>
    <row r="536" spans="1:2" ht="14.4">
      <c r="A536" s="58"/>
      <c r="B536" s="58"/>
    </row>
    <row r="537" spans="1:2" ht="14.4">
      <c r="A537" s="58"/>
      <c r="B537" s="58"/>
    </row>
    <row r="538" spans="1:2" ht="14.4">
      <c r="A538" s="58"/>
      <c r="B538" s="58"/>
    </row>
    <row r="539" spans="1:2" ht="14.4">
      <c r="A539" s="58"/>
      <c r="B539" s="58"/>
    </row>
    <row r="540" spans="1:2" ht="14.4">
      <c r="A540" s="58"/>
      <c r="B540" s="58"/>
    </row>
    <row r="541" spans="1:2" ht="14.4">
      <c r="A541" s="58"/>
      <c r="B541" s="58"/>
    </row>
    <row r="542" spans="1:2" ht="14.4">
      <c r="A542" s="58"/>
      <c r="B542" s="58"/>
    </row>
    <row r="543" spans="1:2" ht="14.4">
      <c r="A543" s="58"/>
      <c r="B543" s="58"/>
    </row>
    <row r="544" spans="1:2" ht="14.4">
      <c r="A544" s="58"/>
      <c r="B544" s="58"/>
    </row>
    <row r="545" spans="1:2" ht="14.4">
      <c r="A545" s="58"/>
      <c r="B545" s="58"/>
    </row>
    <row r="546" spans="1:2" ht="14.4">
      <c r="A546" s="58"/>
      <c r="B546" s="58"/>
    </row>
    <row r="547" spans="1:2" ht="14.4">
      <c r="A547" s="58"/>
      <c r="B547" s="58"/>
    </row>
    <row r="548" spans="1:2" ht="14.4">
      <c r="A548" s="58"/>
      <c r="B548" s="58"/>
    </row>
    <row r="549" spans="1:2" ht="14.4">
      <c r="A549" s="58"/>
      <c r="B549" s="58"/>
    </row>
    <row r="550" spans="1:2" ht="14.4">
      <c r="A550" s="58"/>
      <c r="B550" s="58"/>
    </row>
    <row r="551" spans="1:2" ht="14.4">
      <c r="A551" s="58"/>
      <c r="B551" s="58"/>
    </row>
    <row r="552" spans="1:2" ht="14.4">
      <c r="A552" s="58"/>
      <c r="B552" s="58"/>
    </row>
    <row r="553" spans="1:2" ht="14.4">
      <c r="A553" s="58"/>
      <c r="B553" s="58"/>
    </row>
    <row r="554" spans="1:2" ht="14.4">
      <c r="A554" s="58"/>
      <c r="B554" s="58"/>
    </row>
    <row r="555" spans="1:2" ht="14.4">
      <c r="A555" s="58"/>
      <c r="B555" s="58"/>
    </row>
    <row r="556" spans="1:2" ht="14.4">
      <c r="A556" s="58"/>
      <c r="B556" s="58"/>
    </row>
    <row r="557" spans="1:2" ht="14.4">
      <c r="A557" s="58"/>
      <c r="B557" s="58"/>
    </row>
    <row r="558" spans="1:2" ht="14.4">
      <c r="A558" s="58"/>
      <c r="B558" s="58"/>
    </row>
    <row r="559" spans="1:2" ht="14.4">
      <c r="A559" s="58"/>
      <c r="B559" s="58"/>
    </row>
    <row r="560" spans="1:2" ht="14.4">
      <c r="A560" s="58"/>
      <c r="B560" s="58"/>
    </row>
    <row r="561" spans="1:2" ht="14.4">
      <c r="A561" s="58"/>
      <c r="B561" s="58"/>
    </row>
    <row r="562" spans="1:2" ht="14.4">
      <c r="A562" s="58"/>
      <c r="B562" s="58"/>
    </row>
    <row r="563" spans="1:2" ht="14.4">
      <c r="A563" s="58"/>
      <c r="B563" s="58"/>
    </row>
    <row r="564" spans="1:2" ht="14.4">
      <c r="A564" s="58"/>
      <c r="B564" s="58"/>
    </row>
    <row r="565" spans="1:2" ht="14.4">
      <c r="A565" s="58"/>
      <c r="B565" s="58"/>
    </row>
    <row r="566" spans="1:2" ht="14.4">
      <c r="A566" s="58"/>
      <c r="B566" s="58"/>
    </row>
    <row r="567" spans="1:2" ht="14.4">
      <c r="A567" s="58"/>
      <c r="B567" s="58"/>
    </row>
    <row r="568" spans="1:2" ht="14.4">
      <c r="A568" s="58"/>
      <c r="B568" s="58"/>
    </row>
    <row r="569" spans="1:2" ht="14.4">
      <c r="A569" s="58"/>
      <c r="B569" s="58"/>
    </row>
    <row r="570" spans="1:2" ht="14.4">
      <c r="A570" s="58"/>
      <c r="B570" s="58"/>
    </row>
    <row r="571" spans="1:2" ht="14.4">
      <c r="A571" s="58"/>
      <c r="B571" s="58"/>
    </row>
    <row r="572" spans="1:2" ht="14.4">
      <c r="A572" s="58"/>
      <c r="B572" s="58"/>
    </row>
    <row r="573" spans="1:2" ht="14.4">
      <c r="A573" s="58"/>
      <c r="B573" s="58"/>
    </row>
    <row r="574" spans="1:2" ht="14.4">
      <c r="A574" s="58"/>
      <c r="B574" s="58"/>
    </row>
    <row r="575" spans="1:2" ht="14.4">
      <c r="A575" s="58"/>
      <c r="B575" s="58"/>
    </row>
    <row r="576" spans="1:2" ht="14.4">
      <c r="A576" s="58"/>
      <c r="B576" s="58"/>
    </row>
    <row r="577" spans="1:2" ht="14.4">
      <c r="A577" s="58"/>
      <c r="B577" s="58"/>
    </row>
    <row r="578" spans="1:2" ht="14.4">
      <c r="A578" s="58"/>
      <c r="B578" s="58"/>
    </row>
    <row r="579" spans="1:2" ht="14.4">
      <c r="A579" s="58"/>
      <c r="B579" s="58"/>
    </row>
    <row r="580" spans="1:2" ht="14.4">
      <c r="A580" s="58"/>
      <c r="B580" s="58"/>
    </row>
    <row r="581" spans="1:2" ht="14.4">
      <c r="A581" s="58"/>
      <c r="B581" s="58"/>
    </row>
    <row r="582" spans="1:2" ht="14.4">
      <c r="A582" s="58"/>
      <c r="B582" s="58"/>
    </row>
    <row r="583" spans="1:2" ht="14.4">
      <c r="A583" s="58"/>
      <c r="B583" s="58"/>
    </row>
    <row r="584" spans="1:2" ht="14.4">
      <c r="A584" s="58"/>
      <c r="B584" s="58"/>
    </row>
    <row r="585" spans="1:2" ht="14.4">
      <c r="A585" s="58"/>
      <c r="B585" s="58"/>
    </row>
    <row r="586" spans="1:2" ht="14.4">
      <c r="A586" s="58"/>
      <c r="B586" s="58"/>
    </row>
    <row r="587" spans="1:2" ht="14.4">
      <c r="A587" s="58"/>
      <c r="B587" s="58"/>
    </row>
    <row r="588" spans="1:2" ht="14.4">
      <c r="A588" s="58"/>
      <c r="B588" s="58"/>
    </row>
    <row r="589" spans="1:2" ht="14.4">
      <c r="A589" s="58"/>
      <c r="B589" s="58"/>
    </row>
    <row r="590" spans="1:2" ht="14.4">
      <c r="A590" s="58"/>
      <c r="B590" s="58"/>
    </row>
    <row r="591" spans="1:2" ht="14.4">
      <c r="A591" s="58"/>
      <c r="B591" s="58"/>
    </row>
    <row r="592" spans="1:2" ht="14.4">
      <c r="A592" s="58"/>
      <c r="B592" s="58"/>
    </row>
    <row r="593" spans="1:2" ht="14.4">
      <c r="A593" s="58"/>
      <c r="B593" s="58"/>
    </row>
    <row r="594" spans="1:2" ht="14.4">
      <c r="A594" s="58"/>
      <c r="B594" s="58"/>
    </row>
    <row r="595" spans="1:2" ht="14.4">
      <c r="A595" s="58"/>
      <c r="B595" s="58"/>
    </row>
    <row r="596" spans="1:2" ht="14.4">
      <c r="A596" s="58"/>
      <c r="B596" s="58"/>
    </row>
    <row r="597" spans="1:2" ht="14.4">
      <c r="A597" s="58"/>
      <c r="B597" s="58"/>
    </row>
    <row r="598" spans="1:2" ht="14.4">
      <c r="A598" s="58"/>
      <c r="B598" s="58"/>
    </row>
    <row r="599" spans="1:2" ht="14.4">
      <c r="A599" s="58"/>
      <c r="B599" s="58"/>
    </row>
    <row r="600" spans="1:2" ht="14.4">
      <c r="A600" s="58"/>
      <c r="B600" s="58"/>
    </row>
    <row r="601" spans="1:2" ht="14.4">
      <c r="A601" s="58"/>
      <c r="B601" s="58"/>
    </row>
    <row r="602" spans="1:2" ht="14.4">
      <c r="A602" s="58"/>
      <c r="B602" s="58"/>
    </row>
    <row r="603" spans="1:2" ht="14.4">
      <c r="A603" s="58"/>
      <c r="B603" s="58"/>
    </row>
    <row r="604" spans="1:2" ht="14.4">
      <c r="A604" s="58"/>
      <c r="B604" s="58"/>
    </row>
    <row r="605" spans="1:2" ht="14.4">
      <c r="A605" s="58"/>
      <c r="B605" s="58"/>
    </row>
    <row r="606" spans="1:2" ht="14.4">
      <c r="A606" s="58"/>
      <c r="B606" s="58"/>
    </row>
    <row r="607" spans="1:2" ht="14.4">
      <c r="A607" s="58"/>
      <c r="B607" s="58"/>
    </row>
    <row r="608" spans="1:2" ht="14.4">
      <c r="A608" s="58"/>
      <c r="B608" s="58"/>
    </row>
    <row r="609" spans="1:2" ht="14.4">
      <c r="A609" s="58"/>
      <c r="B609" s="58"/>
    </row>
    <row r="610" spans="1:2" ht="14.4">
      <c r="A610" s="58"/>
      <c r="B610" s="58"/>
    </row>
    <row r="611" spans="1:2" ht="14.4">
      <c r="A611" s="58"/>
      <c r="B611" s="58"/>
    </row>
    <row r="612" spans="1:2" ht="14.4">
      <c r="A612" s="58"/>
      <c r="B612" s="58"/>
    </row>
    <row r="613" spans="1:2" ht="14.4">
      <c r="A613" s="58"/>
      <c r="B613" s="58"/>
    </row>
    <row r="614" spans="1:2" ht="14.4">
      <c r="A614" s="58"/>
      <c r="B614" s="58"/>
    </row>
    <row r="615" spans="1:2" ht="14.4">
      <c r="A615" s="58"/>
      <c r="B615" s="58"/>
    </row>
    <row r="616" spans="1:2" ht="14.4">
      <c r="A616" s="58"/>
      <c r="B616" s="58"/>
    </row>
    <row r="617" spans="1:2" ht="14.4">
      <c r="A617" s="58"/>
      <c r="B617" s="58"/>
    </row>
    <row r="618" spans="1:2" ht="14.4">
      <c r="A618" s="58"/>
      <c r="B618" s="58"/>
    </row>
    <row r="619" spans="1:2" ht="14.4">
      <c r="A619" s="58"/>
      <c r="B619" s="58"/>
    </row>
    <row r="620" spans="1:2" ht="14.4">
      <c r="A620" s="58"/>
      <c r="B620" s="58"/>
    </row>
    <row r="621" spans="1:2" ht="14.4">
      <c r="A621" s="58"/>
      <c r="B621" s="58"/>
    </row>
    <row r="622" spans="1:2" ht="14.4">
      <c r="A622" s="58"/>
      <c r="B622" s="58"/>
    </row>
    <row r="623" spans="1:2" ht="14.4">
      <c r="A623" s="58"/>
      <c r="B623" s="58"/>
    </row>
    <row r="624" spans="1:2" ht="14.4">
      <c r="A624" s="58"/>
      <c r="B624" s="58"/>
    </row>
    <row r="625" spans="1:2" ht="14.4">
      <c r="A625" s="58"/>
      <c r="B625" s="58"/>
    </row>
    <row r="626" spans="1:2" ht="14.4">
      <c r="A626" s="58"/>
      <c r="B626" s="58"/>
    </row>
    <row r="627" spans="1:2" ht="14.4">
      <c r="A627" s="58"/>
      <c r="B627" s="58"/>
    </row>
    <row r="628" spans="1:2" ht="14.4">
      <c r="A628" s="58"/>
      <c r="B628" s="58"/>
    </row>
    <row r="629" spans="1:2" ht="14.4">
      <c r="A629" s="58"/>
      <c r="B629" s="58"/>
    </row>
    <row r="630" spans="1:2" ht="14.4">
      <c r="A630" s="58"/>
      <c r="B630" s="58"/>
    </row>
    <row r="631" spans="1:2" ht="14.4">
      <c r="A631" s="58"/>
      <c r="B631" s="58"/>
    </row>
    <row r="632" spans="1:2" ht="14.4">
      <c r="A632" s="58"/>
      <c r="B632" s="58"/>
    </row>
    <row r="633" spans="1:2" ht="14.4">
      <c r="A633" s="58"/>
      <c r="B633" s="58"/>
    </row>
    <row r="634" spans="1:2" ht="14.4">
      <c r="A634" s="58"/>
      <c r="B634" s="58"/>
    </row>
    <row r="635" spans="1:2" ht="14.4">
      <c r="A635" s="58"/>
      <c r="B635" s="58"/>
    </row>
    <row r="636" spans="1:2" ht="14.4">
      <c r="A636" s="58"/>
      <c r="B636" s="58"/>
    </row>
    <row r="637" spans="1:2" ht="14.4">
      <c r="A637" s="58"/>
      <c r="B637" s="58"/>
    </row>
    <row r="638" spans="1:2" ht="14.4">
      <c r="A638" s="58"/>
      <c r="B638" s="58"/>
    </row>
    <row r="639" spans="1:2" ht="14.4">
      <c r="A639" s="58"/>
      <c r="B639" s="58"/>
    </row>
    <row r="640" spans="1:2" ht="14.4">
      <c r="A640" s="58"/>
      <c r="B640" s="58"/>
    </row>
    <row r="641" spans="1:2" ht="14.4">
      <c r="A641" s="58"/>
      <c r="B641" s="58"/>
    </row>
    <row r="642" spans="1:2" ht="14.4">
      <c r="A642" s="58"/>
      <c r="B642" s="58"/>
    </row>
    <row r="643" spans="1:2" ht="14.4">
      <c r="A643" s="58"/>
      <c r="B643" s="58"/>
    </row>
    <row r="644" spans="1:2" ht="14.4">
      <c r="A644" s="58"/>
      <c r="B644" s="58"/>
    </row>
    <row r="645" spans="1:2" ht="14.4">
      <c r="A645" s="58"/>
      <c r="B645" s="58"/>
    </row>
    <row r="646" spans="1:2" ht="14.4">
      <c r="A646" s="58"/>
      <c r="B646" s="58"/>
    </row>
    <row r="647" spans="1:2" ht="14.4">
      <c r="A647" s="58"/>
      <c r="B647" s="58"/>
    </row>
    <row r="648" spans="1:2" ht="14.4">
      <c r="A648" s="58"/>
      <c r="B648" s="58"/>
    </row>
    <row r="649" spans="1:2" ht="14.4">
      <c r="A649" s="58"/>
      <c r="B649" s="58"/>
    </row>
    <row r="650" spans="1:2" ht="14.4">
      <c r="A650" s="58"/>
      <c r="B650" s="58"/>
    </row>
    <row r="651" spans="1:2" ht="14.4">
      <c r="A651" s="58"/>
      <c r="B651" s="58"/>
    </row>
    <row r="652" spans="1:2" ht="14.4">
      <c r="A652" s="58"/>
      <c r="B652" s="58"/>
    </row>
    <row r="653" spans="1:2" ht="14.4">
      <c r="A653" s="58"/>
      <c r="B653" s="58"/>
    </row>
    <row r="654" spans="1:2" ht="14.4">
      <c r="A654" s="58"/>
      <c r="B654" s="58"/>
    </row>
    <row r="655" spans="1:2" ht="14.4">
      <c r="A655" s="58"/>
      <c r="B655" s="58"/>
    </row>
    <row r="656" spans="1:2" ht="14.4">
      <c r="A656" s="58"/>
      <c r="B656" s="58"/>
    </row>
    <row r="657" spans="1:2" ht="14.4">
      <c r="A657" s="58"/>
      <c r="B657" s="58"/>
    </row>
    <row r="658" spans="1:2" ht="14.4">
      <c r="A658" s="58"/>
      <c r="B658" s="58"/>
    </row>
    <row r="659" spans="1:2" ht="14.4">
      <c r="A659" s="58"/>
      <c r="B659" s="58"/>
    </row>
    <row r="660" spans="1:2" ht="14.4">
      <c r="A660" s="58"/>
      <c r="B660" s="58"/>
    </row>
    <row r="661" spans="1:2" ht="14.4">
      <c r="A661" s="58"/>
      <c r="B661" s="58"/>
    </row>
    <row r="662" spans="1:2" ht="14.4">
      <c r="A662" s="58"/>
      <c r="B662" s="58"/>
    </row>
    <row r="663" spans="1:2" ht="14.4">
      <c r="A663" s="58"/>
      <c r="B663" s="58"/>
    </row>
    <row r="664" spans="1:2" ht="14.4">
      <c r="A664" s="58"/>
      <c r="B664" s="58"/>
    </row>
    <row r="665" spans="1:2" ht="14.4">
      <c r="A665" s="58"/>
      <c r="B665" s="58"/>
    </row>
    <row r="666" spans="1:2" ht="14.4">
      <c r="A666" s="58"/>
      <c r="B666" s="58"/>
    </row>
    <row r="667" spans="1:2" ht="14.4">
      <c r="A667" s="58"/>
      <c r="B667" s="58"/>
    </row>
    <row r="668" spans="1:2" ht="14.4">
      <c r="A668" s="58"/>
      <c r="B668" s="58"/>
    </row>
    <row r="669" spans="1:2" ht="14.4">
      <c r="A669" s="58"/>
      <c r="B669" s="58"/>
    </row>
    <row r="670" spans="1:2" ht="14.4">
      <c r="A670" s="58"/>
      <c r="B670" s="58"/>
    </row>
    <row r="671" spans="1:2" ht="14.4">
      <c r="A671" s="58"/>
      <c r="B671" s="58"/>
    </row>
    <row r="672" spans="1:2" ht="14.4">
      <c r="A672" s="58"/>
      <c r="B672" s="58"/>
    </row>
    <row r="673" spans="1:2" ht="14.4">
      <c r="A673" s="58"/>
      <c r="B673" s="58"/>
    </row>
    <row r="674" spans="1:2" ht="14.4">
      <c r="A674" s="58"/>
      <c r="B674" s="58"/>
    </row>
    <row r="675" spans="1:2" ht="14.4">
      <c r="A675" s="58"/>
      <c r="B675" s="58"/>
    </row>
    <row r="676" spans="1:2" ht="14.4">
      <c r="A676" s="58"/>
      <c r="B676" s="58"/>
    </row>
    <row r="677" spans="1:2" ht="14.4">
      <c r="A677" s="58"/>
      <c r="B677" s="58"/>
    </row>
    <row r="678" spans="1:2" ht="14.4">
      <c r="A678" s="58"/>
      <c r="B678" s="58"/>
    </row>
    <row r="679" spans="1:2" ht="14.4">
      <c r="A679" s="58"/>
      <c r="B679" s="58"/>
    </row>
    <row r="680" spans="1:2" ht="14.4">
      <c r="A680" s="58"/>
      <c r="B680" s="58"/>
    </row>
    <row r="681" spans="1:2" ht="14.4">
      <c r="A681" s="58"/>
      <c r="B681" s="58"/>
    </row>
    <row r="682" spans="1:2" ht="14.4">
      <c r="A682" s="58"/>
      <c r="B682" s="58"/>
    </row>
    <row r="683" spans="1:2" ht="14.4">
      <c r="A683" s="58"/>
      <c r="B683" s="58"/>
    </row>
    <row r="684" spans="1:2" ht="14.4">
      <c r="A684" s="58"/>
      <c r="B684" s="58"/>
    </row>
    <row r="685" spans="1:2" ht="14.4">
      <c r="A685" s="58"/>
      <c r="B685" s="58"/>
    </row>
    <row r="686" spans="1:2" ht="14.4">
      <c r="A686" s="58"/>
      <c r="B686" s="58"/>
    </row>
    <row r="687" spans="1:2" ht="14.4">
      <c r="A687" s="58"/>
      <c r="B687" s="58"/>
    </row>
    <row r="688" spans="1:2" ht="14.4">
      <c r="A688" s="58"/>
      <c r="B688" s="58"/>
    </row>
    <row r="689" spans="1:2" ht="14.4">
      <c r="A689" s="58"/>
      <c r="B689" s="58"/>
    </row>
    <row r="690" spans="1:2" ht="14.4">
      <c r="A690" s="58"/>
      <c r="B690" s="58"/>
    </row>
    <row r="691" spans="1:2" ht="14.4">
      <c r="A691" s="58"/>
      <c r="B691" s="58"/>
    </row>
    <row r="692" spans="1:2" ht="14.4">
      <c r="A692" s="58"/>
      <c r="B692" s="58"/>
    </row>
    <row r="693" spans="1:2" ht="14.4">
      <c r="A693" s="58"/>
      <c r="B693" s="58"/>
    </row>
    <row r="694" spans="1:2" ht="14.4">
      <c r="A694" s="58"/>
      <c r="B694" s="58"/>
    </row>
    <row r="695" spans="1:2" ht="14.4">
      <c r="A695" s="58"/>
      <c r="B695" s="58"/>
    </row>
    <row r="696" spans="1:2" ht="14.4">
      <c r="A696" s="58"/>
      <c r="B696" s="58"/>
    </row>
    <row r="697" spans="1:2" ht="14.4">
      <c r="A697" s="58"/>
      <c r="B697" s="58"/>
    </row>
    <row r="698" spans="1:2" ht="14.4">
      <c r="A698" s="58"/>
      <c r="B698" s="58"/>
    </row>
    <row r="699" spans="1:2" ht="14.4">
      <c r="A699" s="58"/>
      <c r="B699" s="58"/>
    </row>
    <row r="700" spans="1:2" ht="14.4">
      <c r="A700" s="58"/>
      <c r="B700" s="58"/>
    </row>
    <row r="701" spans="1:2" ht="14.4">
      <c r="A701" s="58"/>
      <c r="B701" s="58"/>
    </row>
    <row r="702" spans="1:2" ht="14.4">
      <c r="A702" s="58"/>
      <c r="B702" s="58"/>
    </row>
    <row r="703" spans="1:2" ht="14.4">
      <c r="A703" s="58"/>
      <c r="B703" s="58"/>
    </row>
    <row r="704" spans="1:2" ht="14.4">
      <c r="A704" s="58"/>
      <c r="B704" s="58"/>
    </row>
    <row r="705" spans="1:2" ht="14.4">
      <c r="A705" s="58"/>
      <c r="B705" s="58"/>
    </row>
    <row r="706" spans="1:2" ht="14.4">
      <c r="A706" s="58"/>
      <c r="B706" s="58"/>
    </row>
    <row r="707" spans="1:2" ht="14.4">
      <c r="A707" s="58"/>
      <c r="B707" s="58"/>
    </row>
    <row r="708" spans="1:2" ht="14.4">
      <c r="A708" s="58"/>
      <c r="B708" s="58"/>
    </row>
    <row r="709" spans="1:2" ht="14.4">
      <c r="A709" s="58"/>
      <c r="B709" s="58"/>
    </row>
    <row r="710" spans="1:2" ht="14.4">
      <c r="A710" s="58"/>
      <c r="B710" s="58"/>
    </row>
    <row r="711" spans="1:2" ht="14.4">
      <c r="A711" s="58"/>
      <c r="B711" s="58"/>
    </row>
    <row r="712" spans="1:2" ht="14.4">
      <c r="A712" s="58"/>
      <c r="B712" s="58"/>
    </row>
    <row r="713" spans="1:2" ht="14.4">
      <c r="A713" s="58"/>
      <c r="B713" s="58"/>
    </row>
    <row r="714" spans="1:2" ht="14.4">
      <c r="A714" s="58"/>
      <c r="B714" s="58"/>
    </row>
    <row r="715" spans="1:2" ht="14.4">
      <c r="A715" s="58"/>
      <c r="B715" s="58"/>
    </row>
    <row r="716" spans="1:2" ht="14.4">
      <c r="A716" s="58"/>
      <c r="B716" s="58"/>
    </row>
    <row r="717" spans="1:2" ht="14.4">
      <c r="A717" s="58"/>
      <c r="B717" s="58"/>
    </row>
    <row r="718" spans="1:2" ht="14.4">
      <c r="A718" s="58"/>
      <c r="B718" s="58"/>
    </row>
    <row r="719" spans="1:2" ht="14.4">
      <c r="A719" s="58"/>
      <c r="B719" s="58"/>
    </row>
    <row r="720" spans="1:2" ht="14.4">
      <c r="A720" s="58"/>
      <c r="B720" s="58"/>
    </row>
    <row r="721" spans="1:2" ht="14.4">
      <c r="A721" s="58"/>
      <c r="B721" s="58"/>
    </row>
    <row r="722" spans="1:2" ht="14.4">
      <c r="A722" s="58"/>
      <c r="B722" s="58"/>
    </row>
    <row r="723" spans="1:2" ht="14.4">
      <c r="A723" s="58"/>
      <c r="B723" s="58"/>
    </row>
    <row r="724" spans="1:2" ht="14.4">
      <c r="A724" s="58"/>
      <c r="B724" s="58"/>
    </row>
    <row r="725" spans="1:2" ht="14.4">
      <c r="A725" s="58"/>
      <c r="B725" s="58"/>
    </row>
    <row r="726" spans="1:2" ht="14.4">
      <c r="A726" s="58"/>
      <c r="B726" s="58"/>
    </row>
    <row r="727" spans="1:2" ht="14.4">
      <c r="A727" s="58"/>
      <c r="B727" s="58"/>
    </row>
    <row r="728" spans="1:2" ht="14.4">
      <c r="A728" s="58"/>
      <c r="B728" s="58"/>
    </row>
    <row r="729" spans="1:2" ht="14.4">
      <c r="A729" s="58"/>
      <c r="B729" s="58"/>
    </row>
    <row r="730" spans="1:2" ht="14.4">
      <c r="A730" s="58"/>
      <c r="B730" s="58"/>
    </row>
    <row r="731" spans="1:2" ht="14.4">
      <c r="A731" s="58"/>
      <c r="B731" s="58"/>
    </row>
    <row r="732" spans="1:2" ht="14.4">
      <c r="A732" s="58"/>
      <c r="B732" s="58"/>
    </row>
    <row r="733" spans="1:2" ht="14.4">
      <c r="A733" s="58"/>
      <c r="B733" s="58"/>
    </row>
    <row r="734" spans="1:2" ht="14.4">
      <c r="A734" s="58"/>
      <c r="B734" s="58"/>
    </row>
    <row r="735" spans="1:2" ht="14.4">
      <c r="A735" s="58"/>
      <c r="B735" s="58"/>
    </row>
    <row r="736" spans="1:2" ht="14.4">
      <c r="A736" s="58"/>
      <c r="B736" s="58"/>
    </row>
    <row r="737" spans="1:2" ht="14.4">
      <c r="A737" s="58"/>
      <c r="B737" s="58"/>
    </row>
    <row r="738" spans="1:2" ht="14.4">
      <c r="A738" s="58"/>
      <c r="B738" s="58"/>
    </row>
    <row r="739" spans="1:2" ht="14.4">
      <c r="A739" s="58"/>
      <c r="B739" s="58"/>
    </row>
    <row r="740" spans="1:2" ht="14.4">
      <c r="A740" s="58"/>
      <c r="B740" s="58"/>
    </row>
    <row r="741" spans="1:2" ht="14.4">
      <c r="A741" s="58"/>
      <c r="B741" s="58"/>
    </row>
    <row r="742" spans="1:2" ht="14.4">
      <c r="A742" s="58"/>
      <c r="B742" s="58"/>
    </row>
    <row r="743" spans="1:2" ht="14.4">
      <c r="A743" s="58"/>
      <c r="B743" s="58"/>
    </row>
    <row r="744" spans="1:2" ht="14.4">
      <c r="A744" s="58"/>
      <c r="B744" s="58"/>
    </row>
    <row r="745" spans="1:2" ht="14.4">
      <c r="A745" s="58"/>
      <c r="B745" s="58"/>
    </row>
    <row r="746" spans="1:2" ht="14.4">
      <c r="A746" s="58"/>
      <c r="B746" s="58"/>
    </row>
    <row r="747" spans="1:2" ht="14.4">
      <c r="A747" s="58"/>
      <c r="B747" s="58"/>
    </row>
    <row r="748" spans="1:2" ht="14.4">
      <c r="A748" s="58"/>
      <c r="B748" s="58"/>
    </row>
    <row r="749" spans="1:2" ht="14.4">
      <c r="A749" s="58"/>
      <c r="B749" s="58"/>
    </row>
    <row r="750" spans="1:2" ht="14.4">
      <c r="A750" s="58"/>
      <c r="B750" s="58"/>
    </row>
    <row r="751" spans="1:2" ht="14.4">
      <c r="A751" s="58"/>
      <c r="B751" s="58"/>
    </row>
    <row r="752" spans="1:2" ht="14.4">
      <c r="A752" s="58"/>
      <c r="B752" s="58"/>
    </row>
    <row r="753" spans="1:2" ht="14.4">
      <c r="A753" s="58"/>
      <c r="B753" s="58"/>
    </row>
    <row r="754" spans="1:2" ht="14.4">
      <c r="A754" s="58"/>
      <c r="B754" s="58"/>
    </row>
    <row r="755" spans="1:2" ht="14.4">
      <c r="A755" s="58"/>
      <c r="B755" s="58"/>
    </row>
    <row r="756" spans="1:2" ht="14.4">
      <c r="A756" s="58"/>
      <c r="B756" s="58"/>
    </row>
    <row r="757" spans="1:2" ht="14.4">
      <c r="A757" s="58"/>
      <c r="B757" s="58"/>
    </row>
    <row r="758" spans="1:2" ht="14.4">
      <c r="A758" s="58"/>
      <c r="B758" s="58"/>
    </row>
    <row r="759" spans="1:2" ht="14.4">
      <c r="A759" s="58"/>
      <c r="B759" s="58"/>
    </row>
    <row r="760" spans="1:2" ht="14.4">
      <c r="A760" s="58"/>
      <c r="B760" s="58"/>
    </row>
    <row r="761" spans="1:2" ht="14.4">
      <c r="A761" s="58"/>
      <c r="B761" s="58"/>
    </row>
    <row r="762" spans="1:2" ht="14.4">
      <c r="A762" s="58"/>
      <c r="B762" s="58"/>
    </row>
    <row r="763" spans="1:2" ht="14.4">
      <c r="A763" s="58"/>
      <c r="B763" s="58"/>
    </row>
    <row r="764" spans="1:2" ht="14.4">
      <c r="A764" s="58"/>
      <c r="B764" s="58"/>
    </row>
    <row r="765" spans="1:2" ht="14.4">
      <c r="A765" s="58"/>
      <c r="B765" s="58"/>
    </row>
    <row r="766" spans="1:2" ht="14.4">
      <c r="A766" s="58"/>
      <c r="B766" s="58"/>
    </row>
    <row r="767" spans="1:2" ht="14.4">
      <c r="A767" s="58"/>
      <c r="B767" s="58"/>
    </row>
    <row r="768" spans="1:2" ht="14.4">
      <c r="A768" s="58"/>
      <c r="B768" s="58"/>
    </row>
    <row r="769" spans="1:2" ht="14.4">
      <c r="A769" s="58"/>
      <c r="B769" s="58"/>
    </row>
    <row r="770" spans="1:2" ht="14.4">
      <c r="A770" s="58"/>
      <c r="B770" s="58"/>
    </row>
    <row r="771" spans="1:2" ht="14.4">
      <c r="A771" s="58"/>
      <c r="B771" s="58"/>
    </row>
    <row r="772" spans="1:2" ht="14.4">
      <c r="A772" s="58"/>
      <c r="B772" s="58"/>
    </row>
    <row r="773" spans="1:2" ht="14.4">
      <c r="A773" s="58"/>
      <c r="B773" s="58"/>
    </row>
    <row r="774" spans="1:2" ht="14.4">
      <c r="A774" s="58"/>
      <c r="B774" s="58"/>
    </row>
    <row r="775" spans="1:2" ht="14.4">
      <c r="A775" s="58"/>
      <c r="B775" s="58"/>
    </row>
    <row r="776" spans="1:2" ht="14.4">
      <c r="A776" s="58"/>
      <c r="B776" s="58"/>
    </row>
    <row r="777" spans="1:2" ht="14.4">
      <c r="A777" s="58"/>
      <c r="B777" s="58"/>
    </row>
    <row r="778" spans="1:2" ht="14.4">
      <c r="A778" s="58"/>
      <c r="B778" s="58"/>
    </row>
    <row r="779" spans="1:2" ht="14.4">
      <c r="A779" s="58"/>
      <c r="B779" s="58"/>
    </row>
    <row r="780" spans="1:2" ht="14.4">
      <c r="A780" s="58"/>
      <c r="B780" s="58"/>
    </row>
    <row r="781" spans="1:2" ht="14.4">
      <c r="A781" s="58"/>
      <c r="B781" s="58"/>
    </row>
    <row r="782" spans="1:2" ht="14.4">
      <c r="A782" s="58"/>
      <c r="B782" s="58"/>
    </row>
    <row r="783" spans="1:2" ht="14.4">
      <c r="A783" s="58"/>
      <c r="B783" s="58"/>
    </row>
    <row r="784" spans="1:2" ht="14.4">
      <c r="A784" s="58"/>
      <c r="B784" s="58"/>
    </row>
    <row r="785" spans="1:2" ht="14.4">
      <c r="A785" s="58"/>
      <c r="B785" s="58"/>
    </row>
    <row r="786" spans="1:2" ht="14.4">
      <c r="A786" s="58"/>
      <c r="B786" s="58"/>
    </row>
    <row r="787" spans="1:2" ht="14.4">
      <c r="A787" s="58"/>
      <c r="B787" s="58"/>
    </row>
    <row r="788" spans="1:2" ht="14.4">
      <c r="A788" s="58"/>
      <c r="B788" s="58"/>
    </row>
    <row r="789" spans="1:2" ht="14.4">
      <c r="A789" s="58"/>
      <c r="B789" s="58"/>
    </row>
    <row r="790" spans="1:2" ht="14.4">
      <c r="A790" s="58"/>
      <c r="B790" s="58"/>
    </row>
    <row r="791" spans="1:2" ht="14.4">
      <c r="A791" s="58"/>
      <c r="B791" s="58"/>
    </row>
    <row r="792" spans="1:2" ht="14.4">
      <c r="A792" s="58"/>
      <c r="B792" s="58"/>
    </row>
    <row r="793" spans="1:2" ht="14.4">
      <c r="A793" s="58"/>
      <c r="B793" s="58"/>
    </row>
    <row r="794" spans="1:2" ht="14.4">
      <c r="A794" s="58"/>
      <c r="B794" s="58"/>
    </row>
    <row r="795" spans="1:2" ht="14.4">
      <c r="A795" s="58"/>
      <c r="B795" s="58"/>
    </row>
    <row r="796" spans="1:2" ht="14.4">
      <c r="A796" s="58"/>
      <c r="B796" s="58"/>
    </row>
    <row r="797" spans="1:2" ht="14.4">
      <c r="A797" s="58"/>
      <c r="B797" s="58"/>
    </row>
    <row r="798" spans="1:2" ht="14.4">
      <c r="A798" s="58"/>
      <c r="B798" s="58"/>
    </row>
    <row r="799" spans="1:2" ht="14.4">
      <c r="A799" s="58"/>
      <c r="B799" s="58"/>
    </row>
    <row r="800" spans="1:2" ht="14.4">
      <c r="A800" s="58"/>
      <c r="B800" s="58"/>
    </row>
    <row r="801" spans="1:2" ht="14.4">
      <c r="A801" s="58"/>
      <c r="B801" s="58"/>
    </row>
    <row r="802" spans="1:2" ht="14.4">
      <c r="A802" s="58"/>
      <c r="B802" s="58"/>
    </row>
    <row r="803" spans="1:2" ht="14.4">
      <c r="A803" s="58"/>
      <c r="B803" s="58"/>
    </row>
    <row r="804" spans="1:2" ht="14.4">
      <c r="A804" s="58"/>
      <c r="B804" s="58"/>
    </row>
    <row r="805" spans="1:2" ht="14.4">
      <c r="A805" s="58"/>
      <c r="B805" s="58"/>
    </row>
    <row r="806" spans="1:2" ht="14.4">
      <c r="A806" s="58"/>
      <c r="B806" s="58"/>
    </row>
    <row r="807" spans="1:2" ht="14.4">
      <c r="A807" s="58"/>
      <c r="B807" s="58"/>
    </row>
    <row r="808" spans="1:2" ht="14.4">
      <c r="A808" s="58"/>
      <c r="B808" s="58"/>
    </row>
    <row r="809" spans="1:2" ht="14.4">
      <c r="A809" s="58"/>
      <c r="B809" s="58"/>
    </row>
    <row r="810" spans="1:2" ht="14.4">
      <c r="A810" s="58"/>
      <c r="B810" s="58"/>
    </row>
    <row r="811" spans="1:2" ht="14.4">
      <c r="A811" s="58"/>
      <c r="B811" s="58"/>
    </row>
    <row r="812" spans="1:2" ht="14.4">
      <c r="A812" s="58"/>
      <c r="B812" s="58"/>
    </row>
    <row r="813" spans="1:2" ht="14.4">
      <c r="A813" s="58"/>
      <c r="B813" s="58"/>
    </row>
    <row r="814" spans="1:2" ht="14.4">
      <c r="A814" s="58"/>
      <c r="B814" s="58"/>
    </row>
    <row r="815" spans="1:2" ht="14.4">
      <c r="A815" s="58"/>
      <c r="B815" s="58"/>
    </row>
    <row r="816" spans="1:2" ht="14.4">
      <c r="A816" s="58"/>
      <c r="B816" s="58"/>
    </row>
    <row r="817" spans="1:2" ht="14.4">
      <c r="A817" s="58"/>
      <c r="B817" s="58"/>
    </row>
    <row r="818" spans="1:2" ht="14.4">
      <c r="A818" s="58"/>
      <c r="B818" s="58"/>
    </row>
    <row r="819" spans="1:2" ht="14.4">
      <c r="A819" s="58"/>
      <c r="B819" s="58"/>
    </row>
    <row r="820" spans="1:2" ht="14.4">
      <c r="A820" s="58"/>
      <c r="B820" s="58"/>
    </row>
    <row r="821" spans="1:2" ht="14.4">
      <c r="A821" s="58"/>
      <c r="B821" s="58"/>
    </row>
    <row r="822" spans="1:2" ht="14.4">
      <c r="A822" s="58"/>
      <c r="B822" s="58"/>
    </row>
    <row r="823" spans="1:2" ht="14.4">
      <c r="A823" s="58"/>
      <c r="B823" s="58"/>
    </row>
    <row r="824" spans="1:2" ht="14.4">
      <c r="A824" s="58"/>
      <c r="B824" s="58"/>
    </row>
    <row r="825" spans="1:2" ht="14.4">
      <c r="A825" s="58"/>
      <c r="B825" s="58"/>
    </row>
    <row r="826" spans="1:2" ht="14.4">
      <c r="A826" s="58"/>
      <c r="B826" s="58"/>
    </row>
    <row r="827" spans="1:2" ht="14.4">
      <c r="A827" s="58"/>
      <c r="B827" s="58"/>
    </row>
    <row r="828" spans="1:2" ht="14.4">
      <c r="A828" s="58"/>
      <c r="B828" s="58"/>
    </row>
    <row r="829" spans="1:2" ht="14.4">
      <c r="A829" s="58"/>
      <c r="B829" s="58"/>
    </row>
    <row r="830" spans="1:2" ht="14.4">
      <c r="A830" s="58"/>
      <c r="B830" s="58"/>
    </row>
    <row r="831" spans="1:2" ht="14.4">
      <c r="A831" s="58"/>
      <c r="B831" s="58"/>
    </row>
    <row r="832" spans="1:2" ht="14.4">
      <c r="A832" s="58"/>
      <c r="B832" s="58"/>
    </row>
    <row r="833" spans="1:2" ht="14.4">
      <c r="A833" s="58"/>
      <c r="B833" s="58"/>
    </row>
    <row r="834" spans="1:2" ht="14.4">
      <c r="A834" s="58"/>
      <c r="B834" s="58"/>
    </row>
    <row r="835" spans="1:2" ht="14.4">
      <c r="A835" s="58"/>
      <c r="B835" s="58"/>
    </row>
    <row r="836" spans="1:2" ht="14.4">
      <c r="A836" s="58"/>
      <c r="B836" s="58"/>
    </row>
    <row r="837" spans="1:2" ht="14.4">
      <c r="A837" s="58"/>
      <c r="B837" s="58"/>
    </row>
    <row r="838" spans="1:2" ht="14.4">
      <c r="A838" s="58"/>
      <c r="B838" s="58"/>
    </row>
    <row r="839" spans="1:2" ht="14.4">
      <c r="A839" s="58"/>
      <c r="B839" s="58"/>
    </row>
    <row r="840" spans="1:2" ht="14.4">
      <c r="A840" s="58"/>
      <c r="B840" s="58"/>
    </row>
    <row r="841" spans="1:2" ht="14.4">
      <c r="A841" s="58"/>
      <c r="B841" s="58"/>
    </row>
    <row r="842" spans="1:2" ht="14.4">
      <c r="A842" s="58"/>
      <c r="B842" s="58"/>
    </row>
    <row r="843" spans="1:2" ht="14.4">
      <c r="A843" s="58"/>
      <c r="B843" s="58"/>
    </row>
    <row r="844" spans="1:2" ht="14.4">
      <c r="A844" s="58"/>
      <c r="B844" s="58"/>
    </row>
    <row r="845" spans="1:2" ht="14.4">
      <c r="A845" s="58"/>
      <c r="B845" s="58"/>
    </row>
    <row r="846" spans="1:2" ht="14.4">
      <c r="A846" s="58"/>
      <c r="B846" s="58"/>
    </row>
    <row r="847" spans="1:2" ht="14.4">
      <c r="A847" s="58"/>
      <c r="B847" s="58"/>
    </row>
    <row r="848" spans="1:2" ht="14.4">
      <c r="A848" s="58"/>
      <c r="B848" s="58"/>
    </row>
    <row r="849" spans="1:2" ht="14.4">
      <c r="A849" s="58"/>
      <c r="B849" s="58"/>
    </row>
    <row r="850" spans="1:2" ht="14.4">
      <c r="A850" s="58"/>
      <c r="B850" s="58"/>
    </row>
    <row r="851" spans="1:2" ht="14.4">
      <c r="A851" s="58"/>
      <c r="B851" s="58"/>
    </row>
    <row r="852" spans="1:2" ht="14.4">
      <c r="A852" s="58"/>
      <c r="B852" s="58"/>
    </row>
    <row r="853" spans="1:2" ht="14.4">
      <c r="A853" s="58"/>
      <c r="B853" s="58"/>
    </row>
    <row r="854" spans="1:2" ht="14.4">
      <c r="A854" s="58"/>
      <c r="B854" s="58"/>
    </row>
    <row r="855" spans="1:2" ht="14.4">
      <c r="A855" s="58"/>
      <c r="B855" s="58"/>
    </row>
    <row r="856" spans="1:2" ht="14.4">
      <c r="A856" s="58"/>
      <c r="B856" s="58"/>
    </row>
    <row r="857" spans="1:2" ht="14.4">
      <c r="A857" s="58"/>
      <c r="B857" s="58"/>
    </row>
    <row r="858" spans="1:2" ht="14.4">
      <c r="A858" s="58"/>
      <c r="B858" s="58"/>
    </row>
    <row r="859" spans="1:2" ht="14.4">
      <c r="A859" s="58"/>
      <c r="B859" s="58"/>
    </row>
    <row r="860" spans="1:2" ht="14.4">
      <c r="A860" s="58"/>
      <c r="B860" s="58"/>
    </row>
    <row r="861" spans="1:2" ht="14.4">
      <c r="A861" s="58"/>
      <c r="B861" s="58"/>
    </row>
    <row r="862" spans="1:2" ht="14.4">
      <c r="A862" s="58"/>
      <c r="B862" s="58"/>
    </row>
    <row r="863" spans="1:2" ht="14.4">
      <c r="A863" s="58"/>
      <c r="B863" s="58"/>
    </row>
    <row r="864" spans="1:2" ht="14.4">
      <c r="A864" s="58"/>
      <c r="B864" s="58"/>
    </row>
    <row r="865" spans="1:2" ht="14.4">
      <c r="A865" s="58"/>
      <c r="B865" s="58"/>
    </row>
    <row r="866" spans="1:2" ht="14.4">
      <c r="A866" s="58"/>
      <c r="B866" s="58"/>
    </row>
    <row r="867" spans="1:2" ht="14.4">
      <c r="A867" s="58"/>
      <c r="B867" s="58"/>
    </row>
    <row r="868" spans="1:2" ht="14.4">
      <c r="A868" s="58"/>
      <c r="B868" s="58"/>
    </row>
    <row r="869" spans="1:2" ht="14.4">
      <c r="A869" s="58"/>
      <c r="B869" s="58"/>
    </row>
    <row r="870" spans="1:2" ht="14.4">
      <c r="A870" s="58"/>
      <c r="B870" s="58"/>
    </row>
    <row r="871" spans="1:2" ht="14.4">
      <c r="A871" s="58"/>
      <c r="B871" s="58"/>
    </row>
    <row r="872" spans="1:2" ht="14.4">
      <c r="A872" s="58"/>
      <c r="B872" s="58"/>
    </row>
    <row r="873" spans="1:2" ht="14.4">
      <c r="A873" s="58"/>
      <c r="B873" s="58"/>
    </row>
    <row r="874" spans="1:2" ht="14.4">
      <c r="A874" s="58"/>
      <c r="B874" s="58"/>
    </row>
    <row r="875" spans="1:2" ht="14.4">
      <c r="A875" s="58"/>
      <c r="B875" s="58"/>
    </row>
    <row r="876" spans="1:2" ht="14.4">
      <c r="A876" s="58"/>
      <c r="B876" s="58"/>
    </row>
    <row r="877" spans="1:2" ht="14.4">
      <c r="A877" s="58"/>
      <c r="B877" s="58"/>
    </row>
    <row r="878" spans="1:2" ht="14.4">
      <c r="A878" s="58"/>
      <c r="B878" s="58"/>
    </row>
    <row r="879" spans="1:2" ht="14.4">
      <c r="A879" s="58"/>
      <c r="B879" s="58"/>
    </row>
    <row r="880" spans="1:2" ht="14.4">
      <c r="A880" s="58"/>
      <c r="B880" s="58"/>
    </row>
    <row r="881" spans="1:2" ht="14.4">
      <c r="A881" s="58"/>
      <c r="B881" s="58"/>
    </row>
    <row r="882" spans="1:2" ht="14.4">
      <c r="A882" s="58"/>
      <c r="B882" s="58"/>
    </row>
    <row r="883" spans="1:2" ht="14.4">
      <c r="A883" s="58"/>
      <c r="B883" s="58"/>
    </row>
    <row r="884" spans="1:2" ht="14.4">
      <c r="A884" s="58"/>
      <c r="B884" s="58"/>
    </row>
    <row r="885" spans="1:2" ht="14.4">
      <c r="A885" s="58"/>
      <c r="B885" s="58"/>
    </row>
    <row r="886" spans="1:2" ht="14.4">
      <c r="A886" s="58"/>
      <c r="B886" s="58"/>
    </row>
    <row r="887" spans="1:2" ht="14.4">
      <c r="A887" s="58"/>
      <c r="B887" s="58"/>
    </row>
    <row r="888" spans="1:2" ht="14.4">
      <c r="A888" s="58"/>
      <c r="B888" s="58"/>
    </row>
    <row r="889" spans="1:2" ht="14.4">
      <c r="A889" s="58"/>
      <c r="B889" s="58"/>
    </row>
    <row r="890" spans="1:2" ht="14.4">
      <c r="A890" s="58"/>
      <c r="B890" s="58"/>
    </row>
    <row r="891" spans="1:2" ht="14.4">
      <c r="A891" s="58"/>
      <c r="B891" s="58"/>
    </row>
    <row r="892" spans="1:2" ht="14.4">
      <c r="A892" s="58"/>
      <c r="B892" s="58"/>
    </row>
    <row r="893" spans="1:2" ht="14.4">
      <c r="A893" s="58"/>
      <c r="B893" s="58"/>
    </row>
    <row r="894" spans="1:2" ht="14.4">
      <c r="A894" s="58"/>
      <c r="B894" s="58"/>
    </row>
    <row r="895" spans="1:2" ht="14.4">
      <c r="A895" s="58"/>
      <c r="B895" s="58"/>
    </row>
    <row r="896" spans="1:2" ht="14.4">
      <c r="A896" s="58"/>
      <c r="B896" s="58"/>
    </row>
    <row r="897" spans="1:2" ht="14.4">
      <c r="A897" s="58"/>
      <c r="B897" s="58"/>
    </row>
    <row r="898" spans="1:2" ht="14.4">
      <c r="A898" s="58"/>
      <c r="B898" s="58"/>
    </row>
    <row r="899" spans="1:2" ht="14.4">
      <c r="A899" s="58"/>
      <c r="B899" s="58"/>
    </row>
    <row r="900" spans="1:2" ht="14.4">
      <c r="A900" s="58"/>
      <c r="B900" s="58"/>
    </row>
    <row r="901" spans="1:2" ht="14.4">
      <c r="A901" s="58"/>
      <c r="B901" s="58"/>
    </row>
    <row r="902" spans="1:2" ht="14.4">
      <c r="A902" s="58"/>
      <c r="B902" s="58"/>
    </row>
    <row r="903" spans="1:2" ht="14.4">
      <c r="A903" s="58"/>
      <c r="B903" s="58"/>
    </row>
    <row r="904" spans="1:2" ht="14.4">
      <c r="A904" s="58"/>
      <c r="B904" s="58"/>
    </row>
    <row r="905" spans="1:2" ht="14.4">
      <c r="A905" s="58"/>
      <c r="B905" s="58"/>
    </row>
    <row r="906" spans="1:2" ht="14.4">
      <c r="A906" s="58"/>
      <c r="B906" s="58"/>
    </row>
    <row r="907" spans="1:2" ht="14.4">
      <c r="A907" s="58"/>
      <c r="B907" s="58"/>
    </row>
    <row r="908" spans="1:2" ht="14.4">
      <c r="A908" s="58"/>
      <c r="B908" s="58"/>
    </row>
    <row r="909" spans="1:2" ht="14.4">
      <c r="A909" s="58"/>
      <c r="B909" s="58"/>
    </row>
    <row r="910" spans="1:2" ht="14.4">
      <c r="A910" s="58"/>
      <c r="B910" s="58"/>
    </row>
    <row r="911" spans="1:2" ht="14.4">
      <c r="A911" s="58"/>
      <c r="B911" s="58"/>
    </row>
    <row r="912" spans="1:2" ht="14.4">
      <c r="A912" s="58"/>
      <c r="B912" s="58"/>
    </row>
    <row r="913" spans="1:2" ht="14.4">
      <c r="A913" s="58"/>
      <c r="B913" s="58"/>
    </row>
    <row r="914" spans="1:2" ht="14.4">
      <c r="A914" s="58"/>
      <c r="B914" s="58"/>
    </row>
    <row r="915" spans="1:2" ht="14.4">
      <c r="A915" s="58"/>
      <c r="B915" s="58"/>
    </row>
    <row r="916" spans="1:2" ht="14.4">
      <c r="A916" s="58"/>
      <c r="B916" s="58"/>
    </row>
    <row r="917" spans="1:2" ht="14.4">
      <c r="A917" s="58"/>
      <c r="B917" s="58"/>
    </row>
    <row r="918" spans="1:2" ht="14.4">
      <c r="A918" s="58"/>
      <c r="B918" s="58"/>
    </row>
    <row r="919" spans="1:2" ht="14.4">
      <c r="A919" s="58"/>
      <c r="B919" s="58"/>
    </row>
    <row r="920" spans="1:2" ht="14.4">
      <c r="A920" s="58"/>
      <c r="B920" s="58"/>
    </row>
    <row r="921" spans="1:2" ht="14.4">
      <c r="A921" s="58"/>
      <c r="B921" s="58"/>
    </row>
    <row r="922" spans="1:2" ht="14.4">
      <c r="A922" s="58"/>
      <c r="B922" s="58"/>
    </row>
    <row r="923" spans="1:2" ht="14.4">
      <c r="A923" s="58"/>
      <c r="B923" s="58"/>
    </row>
    <row r="924" spans="1:2" ht="14.4">
      <c r="A924" s="58"/>
      <c r="B924" s="58"/>
    </row>
    <row r="925" spans="1:2" ht="14.4">
      <c r="A925" s="58"/>
      <c r="B925" s="58"/>
    </row>
    <row r="926" spans="1:2" ht="14.4">
      <c r="A926" s="58"/>
      <c r="B926" s="58"/>
    </row>
    <row r="927" spans="1:2" ht="14.4">
      <c r="A927" s="58"/>
      <c r="B927" s="58"/>
    </row>
    <row r="928" spans="1:2" ht="14.4">
      <c r="A928" s="58"/>
      <c r="B928" s="58"/>
    </row>
    <row r="929" spans="1:2" ht="14.4">
      <c r="A929" s="58"/>
      <c r="B929" s="58"/>
    </row>
    <row r="930" spans="1:2" ht="14.4">
      <c r="A930" s="58"/>
      <c r="B930" s="58"/>
    </row>
    <row r="931" spans="1:2" ht="14.4">
      <c r="A931" s="58"/>
      <c r="B931" s="58"/>
    </row>
    <row r="932" spans="1:2" ht="14.4">
      <c r="A932" s="58"/>
      <c r="B932" s="58"/>
    </row>
    <row r="933" spans="1:2" ht="14.4">
      <c r="A933" s="58"/>
      <c r="B933" s="58"/>
    </row>
    <row r="934" spans="1:2" ht="14.4">
      <c r="A934" s="58"/>
      <c r="B934" s="58"/>
    </row>
    <row r="935" spans="1:2" ht="14.4">
      <c r="A935" s="58"/>
      <c r="B935" s="58"/>
    </row>
    <row r="936" spans="1:2" ht="14.4">
      <c r="A936" s="58"/>
      <c r="B936" s="58"/>
    </row>
    <row r="937" spans="1:2" ht="14.4">
      <c r="A937" s="58"/>
      <c r="B937" s="58"/>
    </row>
    <row r="938" spans="1:2" ht="14.4">
      <c r="A938" s="58"/>
      <c r="B938" s="58"/>
    </row>
    <row r="939" spans="1:2" ht="14.4">
      <c r="A939" s="58"/>
      <c r="B939" s="58"/>
    </row>
    <row r="940" spans="1:2" ht="14.4">
      <c r="A940" s="58"/>
      <c r="B940" s="58"/>
    </row>
    <row r="941" spans="1:2" ht="14.4">
      <c r="A941" s="58"/>
      <c r="B941" s="58"/>
    </row>
    <row r="942" spans="1:2" ht="14.4">
      <c r="A942" s="58"/>
      <c r="B942" s="58"/>
    </row>
    <row r="943" spans="1:2" ht="14.4">
      <c r="A943" s="58"/>
      <c r="B943" s="58"/>
    </row>
    <row r="944" spans="1:2" ht="14.4">
      <c r="A944" s="58"/>
      <c r="B944" s="58"/>
    </row>
    <row r="945" spans="1:2" ht="14.4">
      <c r="A945" s="58"/>
      <c r="B945" s="58"/>
    </row>
    <row r="946" spans="1:2" ht="14.4">
      <c r="A946" s="58"/>
      <c r="B946" s="58"/>
    </row>
    <row r="947" spans="1:2" ht="14.4">
      <c r="A947" s="58"/>
      <c r="B947" s="58"/>
    </row>
    <row r="948" spans="1:2" ht="14.4">
      <c r="A948" s="58"/>
      <c r="B948" s="58"/>
    </row>
    <row r="949" spans="1:2" ht="14.4">
      <c r="A949" s="58"/>
      <c r="B949" s="58"/>
    </row>
    <row r="950" spans="1:2" ht="14.4">
      <c r="A950" s="58"/>
      <c r="B950" s="58"/>
    </row>
    <row r="951" spans="1:2" ht="14.4">
      <c r="A951" s="58"/>
      <c r="B951" s="58"/>
    </row>
    <row r="952" spans="1:2" ht="14.4">
      <c r="A952" s="58"/>
      <c r="B952" s="58"/>
    </row>
    <row r="953" spans="1:2" ht="14.4">
      <c r="A953" s="58"/>
      <c r="B953" s="58"/>
    </row>
    <row r="954" spans="1:2" ht="14.4">
      <c r="A954" s="58"/>
      <c r="B954" s="58"/>
    </row>
    <row r="955" spans="1:2" ht="14.4">
      <c r="A955" s="58"/>
      <c r="B955" s="58"/>
    </row>
    <row r="956" spans="1:2" ht="14.4">
      <c r="A956" s="58"/>
      <c r="B956" s="58"/>
    </row>
    <row r="957" spans="1:2" ht="14.4">
      <c r="A957" s="58"/>
      <c r="B957" s="58"/>
    </row>
    <row r="958" spans="1:2" ht="14.4">
      <c r="A958" s="58"/>
      <c r="B958" s="58"/>
    </row>
    <row r="959" spans="1:2" ht="14.4">
      <c r="A959" s="58"/>
      <c r="B959" s="58"/>
    </row>
    <row r="960" spans="1:2" ht="14.4">
      <c r="A960" s="58"/>
      <c r="B960" s="58"/>
    </row>
    <row r="961" spans="1:2" ht="14.4">
      <c r="A961" s="58"/>
      <c r="B961" s="58"/>
    </row>
    <row r="962" spans="1:2" ht="14.4">
      <c r="A962" s="58"/>
      <c r="B962" s="58"/>
    </row>
    <row r="963" spans="1:2" ht="14.4">
      <c r="A963" s="58"/>
      <c r="B963" s="58"/>
    </row>
    <row r="964" spans="1:2" ht="14.4">
      <c r="A964" s="58"/>
      <c r="B964" s="58"/>
    </row>
    <row r="965" spans="1:2" ht="14.4">
      <c r="A965" s="58"/>
      <c r="B965" s="58"/>
    </row>
    <row r="966" spans="1:2" ht="14.4">
      <c r="A966" s="58"/>
      <c r="B966" s="58"/>
    </row>
    <row r="967" spans="1:2" ht="14.4">
      <c r="A967" s="58"/>
      <c r="B967" s="58"/>
    </row>
    <row r="968" spans="1:2" ht="14.4">
      <c r="A968" s="58"/>
      <c r="B968" s="58"/>
    </row>
    <row r="969" spans="1:2" ht="14.4">
      <c r="A969" s="58"/>
      <c r="B969" s="58"/>
    </row>
    <row r="970" spans="1:2" ht="14.4">
      <c r="A970" s="58"/>
      <c r="B970" s="58"/>
    </row>
    <row r="971" spans="1:2" ht="14.4">
      <c r="A971" s="58"/>
      <c r="B971" s="58"/>
    </row>
    <row r="972" spans="1:2" ht="14.4">
      <c r="A972" s="58"/>
      <c r="B972" s="58"/>
    </row>
    <row r="973" spans="1:2" ht="14.4">
      <c r="A973" s="58"/>
      <c r="B973" s="58"/>
    </row>
    <row r="974" spans="1:2" ht="14.4">
      <c r="A974" s="58"/>
      <c r="B974" s="58"/>
    </row>
    <row r="975" spans="1:2" ht="14.4">
      <c r="A975" s="58"/>
      <c r="B975" s="58"/>
    </row>
    <row r="976" spans="1:2" ht="14.4">
      <c r="A976" s="58"/>
      <c r="B976" s="58"/>
    </row>
    <row r="977" spans="1:2" ht="14.4">
      <c r="A977" s="58"/>
      <c r="B977" s="58"/>
    </row>
    <row r="978" spans="1:2" ht="14.4">
      <c r="A978" s="58"/>
      <c r="B978" s="58"/>
    </row>
    <row r="979" spans="1:2" ht="14.4">
      <c r="A979" s="58"/>
      <c r="B979" s="58"/>
    </row>
    <row r="980" spans="1:2" ht="14.4">
      <c r="A980" s="58"/>
      <c r="B980" s="58"/>
    </row>
    <row r="981" spans="1:2" ht="14.4">
      <c r="A981" s="58"/>
      <c r="B981" s="58"/>
    </row>
    <row r="982" spans="1:2" ht="14.4">
      <c r="A982" s="58"/>
      <c r="B982" s="58"/>
    </row>
    <row r="983" spans="1:2" ht="14.4">
      <c r="A983" s="58"/>
      <c r="B983" s="58"/>
    </row>
    <row r="984" spans="1:2" ht="14.4">
      <c r="A984" s="58"/>
      <c r="B984" s="58"/>
    </row>
    <row r="985" spans="1:2" ht="14.4">
      <c r="A985" s="58"/>
      <c r="B985" s="58"/>
    </row>
    <row r="986" spans="1:2" ht="14.4">
      <c r="A986" s="58"/>
      <c r="B986" s="58"/>
    </row>
    <row r="987" spans="1:2" ht="14.4">
      <c r="A987" s="58"/>
      <c r="B987" s="58"/>
    </row>
    <row r="988" spans="1:2" ht="14.4">
      <c r="A988" s="58"/>
      <c r="B988" s="58"/>
    </row>
    <row r="989" spans="1:2" ht="14.4">
      <c r="A989" s="58"/>
      <c r="B989" s="58"/>
    </row>
    <row r="990" spans="1:2" ht="14.4">
      <c r="A990" s="58"/>
      <c r="B990" s="58"/>
    </row>
    <row r="991" spans="1:2" ht="14.4">
      <c r="A991" s="58"/>
      <c r="B991" s="58"/>
    </row>
    <row r="992" spans="1:2" ht="14.4">
      <c r="A992" s="58"/>
      <c r="B992" s="58"/>
    </row>
    <row r="993" spans="1:2" ht="14.4">
      <c r="A993" s="58"/>
      <c r="B993" s="58"/>
    </row>
    <row r="994" spans="1:2" ht="14.4">
      <c r="A994" s="58"/>
      <c r="B994" s="58"/>
    </row>
    <row r="995" spans="1:2" ht="14.4">
      <c r="A995" s="58"/>
      <c r="B995" s="58"/>
    </row>
    <row r="996" spans="1:2" ht="14.4">
      <c r="A996" s="58"/>
      <c r="B996" s="58"/>
    </row>
    <row r="997" spans="1:2" ht="14.4">
      <c r="A997" s="58"/>
      <c r="B997" s="58"/>
    </row>
    <row r="998" spans="1:2" ht="14.4">
      <c r="A998" s="58"/>
      <c r="B998" s="58"/>
    </row>
    <row r="999" spans="1:2" ht="14.4">
      <c r="A999" s="58"/>
      <c r="B999" s="58"/>
    </row>
    <row r="1000" spans="1:2" ht="14.4">
      <c r="A1000" s="58"/>
      <c r="B1000" s="58"/>
    </row>
  </sheetData>
  <hyperlinks>
    <hyperlink ref="A3" r:id="rId1" display="https://archive.org/details/SundayMorningNewsSeptember232012"/>
  </hyperlinks>
  <pageMargins left="0.7" right="0.7" top="0.75" bottom="0.75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>
  <dimension ref="A1:AA34"/>
  <sheetViews>
    <sheetView workbookViewId="0"/>
  </sheetViews>
  <sheetFormatPr defaultColWidth="15.1015625" defaultRowHeight="15" customHeight="1"/>
  <cols>
    <col min="1" max="1" width="52.47265625" style="59" customWidth="1"/>
    <col min="2" max="27" width="7.734375" style="59" customWidth="1"/>
    <col min="28" max="16384" width="15.1015625" style="59"/>
  </cols>
  <sheetData>
    <row r="1" spans="1:27" ht="14.4">
      <c r="A1" s="58" t="s">
        <v>0</v>
      </c>
    </row>
    <row r="2" spans="1:27" ht="14.4">
      <c r="A2" s="60" t="s">
        <v>476</v>
      </c>
    </row>
    <row r="3" spans="1:27" ht="14.4">
      <c r="A3" s="61" t="str">
        <f>HYPERLINK("https://archive.org/details/SpaceCoastRadioNEWS08122013","https://archive.org/details/SpaceCoastRadioNEWS08122013")</f>
        <v>https://archive.org/details/SpaceCoastRadioNEWS08122013</v>
      </c>
    </row>
    <row r="4" spans="1:27" ht="14.4">
      <c r="A4" s="62" t="s">
        <v>3</v>
      </c>
      <c r="B4" s="63">
        <v>0</v>
      </c>
      <c r="C4" s="63">
        <v>3.472222222222222E-3</v>
      </c>
      <c r="D4" s="63">
        <v>3.0555555555555555E-2</v>
      </c>
      <c r="E4" s="63">
        <v>4.7222222222222221E-2</v>
      </c>
      <c r="F4" s="63">
        <v>6.0416666666666667E-2</v>
      </c>
      <c r="G4" s="63">
        <v>6.458333333333334E-2</v>
      </c>
      <c r="H4" s="63">
        <v>7.0833333333333331E-2</v>
      </c>
      <c r="I4" s="63">
        <v>7.7777777777777779E-2</v>
      </c>
      <c r="J4" s="63"/>
      <c r="K4" s="63"/>
      <c r="L4" s="63"/>
      <c r="M4" s="63"/>
      <c r="N4" s="63"/>
      <c r="O4" s="63"/>
      <c r="P4" s="63"/>
      <c r="Q4" s="63"/>
      <c r="R4" s="63"/>
      <c r="S4" s="63"/>
      <c r="T4" s="64"/>
      <c r="U4" s="64"/>
      <c r="V4" s="64"/>
      <c r="W4" s="64"/>
      <c r="X4" s="64"/>
      <c r="Y4" s="64"/>
      <c r="Z4" s="64"/>
      <c r="AA4" s="64"/>
    </row>
    <row r="5" spans="1:27" ht="14.4">
      <c r="A5" s="58"/>
      <c r="B5" s="58" t="s">
        <v>4</v>
      </c>
      <c r="C5" s="58" t="s">
        <v>599</v>
      </c>
      <c r="D5" s="58" t="s">
        <v>600</v>
      </c>
      <c r="E5" s="58" t="s">
        <v>601</v>
      </c>
      <c r="F5" s="58" t="s">
        <v>489</v>
      </c>
      <c r="G5" s="58" t="s">
        <v>602</v>
      </c>
      <c r="H5" s="58" t="s">
        <v>94</v>
      </c>
      <c r="I5" s="58" t="s">
        <v>98</v>
      </c>
      <c r="T5" s="65"/>
      <c r="U5" s="65"/>
      <c r="V5" s="65"/>
      <c r="W5" s="65"/>
      <c r="X5" s="65"/>
      <c r="Y5" s="65"/>
      <c r="AA5" s="65"/>
    </row>
    <row r="6" spans="1:27" ht="15.75" customHeight="1">
      <c r="A6" s="66" t="s">
        <v>23</v>
      </c>
      <c r="B6" s="67"/>
      <c r="C6" s="67">
        <v>2</v>
      </c>
      <c r="D6" s="67">
        <v>2</v>
      </c>
      <c r="E6" s="68" t="s">
        <v>137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6" t="s">
        <v>23</v>
      </c>
      <c r="T6" s="67"/>
      <c r="U6" s="67"/>
      <c r="V6" s="67"/>
      <c r="W6" s="67"/>
      <c r="X6" s="67"/>
      <c r="Y6" s="67"/>
      <c r="Z6" s="67"/>
      <c r="AA6" s="67"/>
    </row>
    <row r="7" spans="1:27" ht="15.75" customHeight="1">
      <c r="A7" s="69" t="s">
        <v>24</v>
      </c>
      <c r="B7" s="70"/>
      <c r="C7" s="70"/>
      <c r="D7" s="70"/>
      <c r="E7" s="71">
        <v>2</v>
      </c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69" t="s">
        <v>24</v>
      </c>
      <c r="T7" s="70"/>
      <c r="U7" s="70"/>
      <c r="V7" s="70"/>
      <c r="W7" s="70"/>
      <c r="X7" s="70"/>
      <c r="Y7" s="70"/>
      <c r="Z7" s="70"/>
      <c r="AA7" s="70"/>
    </row>
    <row r="8" spans="1:27" ht="15.75" customHeight="1">
      <c r="A8" s="66" t="s">
        <v>25</v>
      </c>
      <c r="B8" s="67"/>
      <c r="C8" s="67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6" t="s">
        <v>25</v>
      </c>
      <c r="T8" s="67"/>
      <c r="U8" s="67"/>
      <c r="V8" s="67"/>
      <c r="W8" s="67"/>
      <c r="X8" s="67"/>
      <c r="Y8" s="67"/>
      <c r="Z8" s="67"/>
      <c r="AA8" s="67"/>
    </row>
    <row r="9" spans="1:27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69" t="s">
        <v>26</v>
      </c>
      <c r="T9" s="70"/>
      <c r="U9" s="70"/>
      <c r="V9" s="70"/>
      <c r="W9" s="70"/>
      <c r="X9" s="70"/>
      <c r="Y9" s="70"/>
      <c r="Z9" s="70"/>
      <c r="AA9" s="70"/>
    </row>
    <row r="10" spans="1:27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6" t="s">
        <v>99</v>
      </c>
      <c r="T10" s="67"/>
      <c r="U10" s="67"/>
      <c r="V10" s="67"/>
      <c r="W10" s="67"/>
      <c r="X10" s="67"/>
      <c r="Y10" s="67"/>
      <c r="Z10" s="67"/>
      <c r="AA10" s="67"/>
    </row>
    <row r="11" spans="1:27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69" t="s">
        <v>100</v>
      </c>
      <c r="T11" s="70"/>
      <c r="U11" s="70"/>
      <c r="V11" s="70"/>
      <c r="W11" s="70"/>
      <c r="X11" s="70"/>
      <c r="Y11" s="70"/>
      <c r="Z11" s="70"/>
      <c r="AA11" s="70"/>
    </row>
    <row r="12" spans="1:27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/>
      <c r="S12" s="73"/>
    </row>
    <row r="13" spans="1:27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4" t="s">
        <v>101</v>
      </c>
      <c r="T13" s="75"/>
      <c r="U13" s="75"/>
      <c r="V13" s="75"/>
      <c r="W13" s="75"/>
      <c r="X13" s="75"/>
      <c r="Y13" s="75"/>
      <c r="Z13" s="75"/>
      <c r="AA13" s="75"/>
    </row>
    <row r="14" spans="1:27" ht="15.75" customHeight="1">
      <c r="A14" s="74" t="s">
        <v>30</v>
      </c>
      <c r="B14" s="70"/>
      <c r="C14" s="70"/>
      <c r="D14" s="70">
        <v>1</v>
      </c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78"/>
      <c r="S14" s="85" t="s">
        <v>102</v>
      </c>
      <c r="T14" s="70"/>
      <c r="U14" s="70"/>
      <c r="V14" s="70"/>
      <c r="W14" s="70"/>
      <c r="X14" s="70"/>
      <c r="Y14" s="70"/>
      <c r="Z14" s="70"/>
      <c r="AA14" s="70"/>
    </row>
    <row r="15" spans="1:27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75"/>
      <c r="K15" s="80"/>
      <c r="L15" s="80"/>
      <c r="M15" s="80"/>
      <c r="N15" s="80"/>
      <c r="O15" s="80"/>
      <c r="P15" s="80"/>
      <c r="Q15" s="80"/>
      <c r="R15" s="80"/>
      <c r="S15" s="84" t="s">
        <v>102</v>
      </c>
      <c r="T15" s="75"/>
      <c r="U15" s="75"/>
      <c r="V15" s="75"/>
      <c r="W15" s="75"/>
      <c r="X15" s="75"/>
      <c r="Y15" s="75"/>
      <c r="Z15" s="75"/>
      <c r="AA15" s="75"/>
    </row>
    <row r="16" spans="1:27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S16" s="73"/>
    </row>
    <row r="17" spans="1:27" ht="15.75" customHeight="1">
      <c r="A17" s="66" t="s">
        <v>32</v>
      </c>
      <c r="B17" s="67"/>
      <c r="C17" s="67">
        <v>2</v>
      </c>
      <c r="D17" s="67">
        <v>2</v>
      </c>
      <c r="E17" s="67"/>
      <c r="F17" s="67"/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6" t="s">
        <v>103</v>
      </c>
      <c r="T17" s="67"/>
      <c r="U17" s="67"/>
      <c r="V17" s="67"/>
      <c r="W17" s="67"/>
      <c r="X17" s="67"/>
      <c r="Y17" s="67"/>
      <c r="Z17" s="67"/>
      <c r="AA17" s="67"/>
    </row>
    <row r="18" spans="1:27" ht="15.75" customHeight="1">
      <c r="A18" s="69" t="s">
        <v>33</v>
      </c>
      <c r="B18" s="70"/>
      <c r="C18" s="70">
        <v>2</v>
      </c>
      <c r="D18" s="70"/>
      <c r="E18" s="70"/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78"/>
      <c r="S18" s="85" t="s">
        <v>102</v>
      </c>
      <c r="T18" s="70"/>
      <c r="U18" s="70"/>
      <c r="V18" s="70"/>
      <c r="W18" s="70"/>
      <c r="X18" s="70"/>
      <c r="Y18" s="70"/>
      <c r="Z18" s="70"/>
      <c r="AA18" s="70"/>
    </row>
    <row r="19" spans="1:27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8">
        <v>2</v>
      </c>
      <c r="G19" s="67">
        <v>2</v>
      </c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81"/>
      <c r="S19" s="98" t="s">
        <v>102</v>
      </c>
      <c r="T19" s="67"/>
      <c r="U19" s="67"/>
      <c r="V19" s="67"/>
      <c r="W19" s="67"/>
      <c r="X19" s="67"/>
      <c r="Y19" s="67"/>
      <c r="Z19" s="67"/>
      <c r="AA19" s="67"/>
    </row>
    <row r="20" spans="1:27" ht="15.75" customHeight="1">
      <c r="A20" s="69" t="s">
        <v>35</v>
      </c>
      <c r="B20" s="70"/>
      <c r="C20" s="70"/>
      <c r="D20" s="70"/>
      <c r="E20" s="70">
        <v>2</v>
      </c>
      <c r="F20" s="70"/>
      <c r="G20" s="71">
        <v>2</v>
      </c>
      <c r="H20" s="71">
        <v>2</v>
      </c>
      <c r="I20" s="70"/>
      <c r="J20" s="70"/>
      <c r="K20" s="78"/>
      <c r="L20" s="78"/>
      <c r="M20" s="78"/>
      <c r="N20" s="78"/>
      <c r="O20" s="78"/>
      <c r="P20" s="78"/>
      <c r="Q20" s="78"/>
      <c r="R20" s="78"/>
      <c r="S20" s="85" t="s">
        <v>102</v>
      </c>
      <c r="T20" s="70"/>
      <c r="U20" s="70"/>
      <c r="V20" s="70"/>
      <c r="W20" s="70"/>
      <c r="X20" s="70"/>
      <c r="Y20" s="70"/>
      <c r="Z20" s="70"/>
      <c r="AA20" s="70"/>
    </row>
    <row r="21" spans="1:27" ht="15.75" customHeight="1">
      <c r="A21" s="66" t="s">
        <v>36</v>
      </c>
      <c r="B21" s="67"/>
      <c r="C21" s="67"/>
      <c r="D21" s="67"/>
      <c r="E21" s="67">
        <v>2</v>
      </c>
      <c r="F21" s="67">
        <v>2</v>
      </c>
      <c r="G21" s="67">
        <v>2</v>
      </c>
      <c r="H21" s="68">
        <v>2</v>
      </c>
      <c r="I21" s="67"/>
      <c r="J21" s="67"/>
      <c r="K21" s="81"/>
      <c r="L21" s="81"/>
      <c r="M21" s="81"/>
      <c r="N21" s="81"/>
      <c r="O21" s="81"/>
      <c r="P21" s="81"/>
      <c r="Q21" s="81"/>
      <c r="R21" s="81"/>
      <c r="S21" s="98" t="s">
        <v>102</v>
      </c>
      <c r="T21" s="67"/>
      <c r="U21" s="67"/>
      <c r="V21" s="67"/>
      <c r="W21" s="67"/>
      <c r="X21" s="67"/>
      <c r="Y21" s="67"/>
      <c r="Z21" s="67"/>
      <c r="AA21" s="67"/>
    </row>
    <row r="22" spans="1:27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85" t="s">
        <v>102</v>
      </c>
      <c r="T22" s="70"/>
      <c r="U22" s="70"/>
      <c r="V22" s="70"/>
      <c r="W22" s="70"/>
      <c r="X22" s="70"/>
      <c r="Y22" s="70"/>
      <c r="Z22" s="70"/>
      <c r="AA22" s="70"/>
    </row>
    <row r="23" spans="1:27" ht="15.75" customHeight="1">
      <c r="A23" s="73"/>
      <c r="S23" s="73"/>
    </row>
    <row r="24" spans="1:27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4" t="s">
        <v>104</v>
      </c>
      <c r="T24" s="75"/>
      <c r="U24" s="75"/>
      <c r="V24" s="75"/>
      <c r="W24" s="75"/>
      <c r="X24" s="75"/>
      <c r="Y24" s="75"/>
      <c r="Z24" s="75"/>
      <c r="AA24" s="75"/>
    </row>
    <row r="25" spans="1:27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69" t="s">
        <v>105</v>
      </c>
      <c r="T25" s="70"/>
      <c r="U25" s="70"/>
      <c r="V25" s="70"/>
      <c r="W25" s="70"/>
      <c r="X25" s="70"/>
      <c r="Y25" s="70"/>
      <c r="Z25" s="70"/>
      <c r="AA25" s="70"/>
    </row>
    <row r="26" spans="1:27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4" t="s">
        <v>106</v>
      </c>
      <c r="T26" s="75"/>
      <c r="U26" s="75"/>
      <c r="V26" s="75"/>
      <c r="W26" s="75"/>
      <c r="X26" s="75"/>
      <c r="Y26" s="75"/>
      <c r="Z26" s="75"/>
      <c r="AA26" s="75"/>
    </row>
    <row r="27" spans="1:27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69" t="s">
        <v>107</v>
      </c>
      <c r="T27" s="70"/>
      <c r="U27" s="70"/>
      <c r="V27" s="70"/>
      <c r="W27" s="70"/>
      <c r="X27" s="70"/>
      <c r="Y27" s="70"/>
      <c r="Z27" s="70"/>
      <c r="AA27" s="70"/>
    </row>
    <row r="28" spans="1:27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4" t="s">
        <v>102</v>
      </c>
      <c r="T28" s="75"/>
      <c r="U28" s="75"/>
      <c r="V28" s="75"/>
      <c r="W28" s="75"/>
      <c r="X28" s="75"/>
      <c r="Y28" s="75"/>
      <c r="Z28" s="75"/>
      <c r="AA28" s="75"/>
    </row>
    <row r="29" spans="1:27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85" t="s">
        <v>102</v>
      </c>
      <c r="T29" s="70"/>
      <c r="U29" s="70"/>
      <c r="V29" s="70"/>
      <c r="W29" s="70"/>
      <c r="X29" s="70"/>
      <c r="Y29" s="70"/>
      <c r="Z29" s="70"/>
      <c r="AA29" s="70"/>
    </row>
    <row r="30" spans="1:27" ht="15.75" customHeight="1">
      <c r="A30" s="73"/>
      <c r="S30" s="73"/>
    </row>
    <row r="31" spans="1:27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6" t="s">
        <v>108</v>
      </c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85" t="s">
        <v>102</v>
      </c>
      <c r="T32" s="70"/>
      <c r="U32" s="70"/>
      <c r="V32" s="70"/>
      <c r="W32" s="70"/>
      <c r="X32" s="70"/>
      <c r="Y32" s="70"/>
      <c r="Z32" s="70"/>
      <c r="AA32" s="70"/>
    </row>
    <row r="33" spans="1:27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6" t="s">
        <v>109</v>
      </c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69" t="s">
        <v>110</v>
      </c>
      <c r="T34" s="70"/>
      <c r="U34" s="70"/>
      <c r="V34" s="70"/>
      <c r="W34" s="70"/>
      <c r="X34" s="70"/>
      <c r="Y34" s="70"/>
      <c r="Z34" s="70"/>
      <c r="AA34" s="70"/>
    </row>
  </sheetData>
  <hyperlinks>
    <hyperlink ref="A3" r:id="rId1" display="https://archive.org/details/SpaceCoastRadioNEWS08122013"/>
  </hyperlinks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603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2.9166666666666664E-2</v>
      </c>
      <c r="E4" s="4">
        <v>5.2083333333333336E-2</v>
      </c>
      <c r="F4" s="4">
        <v>6.5972222222222224E-2</v>
      </c>
      <c r="G4" s="4">
        <v>8.6111111111111124E-2</v>
      </c>
      <c r="H4" s="4">
        <v>0.1013888888888889</v>
      </c>
      <c r="I4" s="4">
        <v>0.10902777777777778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299</v>
      </c>
      <c r="D5" t="s">
        <v>62</v>
      </c>
      <c r="E5" t="s">
        <v>576</v>
      </c>
      <c r="F5" t="s">
        <v>299</v>
      </c>
      <c r="G5" t="s">
        <v>481</v>
      </c>
      <c r="H5" t="s">
        <v>94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>
        <v>2</v>
      </c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/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>
        <v>1</v>
      </c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/>
      <c r="E18" s="12"/>
      <c r="F18" s="12">
        <v>2</v>
      </c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1</v>
      </c>
      <c r="E20" s="12"/>
      <c r="F20" s="12"/>
      <c r="G20" s="12"/>
      <c r="H20" s="12">
        <v>1</v>
      </c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>
        <v>2</v>
      </c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92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6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603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2.9166666666666667E-2</v>
      </c>
      <c r="E4" s="34">
        <v>5.2083333333333329E-2</v>
      </c>
      <c r="F4" s="34">
        <v>6.5972222222222224E-2</v>
      </c>
      <c r="G4" s="34">
        <v>8.611111111111111E-2</v>
      </c>
      <c r="H4" s="34">
        <v>0.10138888888888889</v>
      </c>
      <c r="I4" s="34">
        <v>0.10902777777777778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299</v>
      </c>
      <c r="D5" s="29" t="s">
        <v>62</v>
      </c>
      <c r="E5" s="29" t="s">
        <v>576</v>
      </c>
      <c r="F5" s="29" t="s">
        <v>299</v>
      </c>
      <c r="G5" s="29" t="s">
        <v>481</v>
      </c>
      <c r="H5" s="29" t="s">
        <v>94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/>
      <c r="F6" s="88">
        <v>2</v>
      </c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2</v>
      </c>
      <c r="F7" s="52"/>
      <c r="G7" s="52">
        <v>1</v>
      </c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88"/>
      <c r="F8" s="88">
        <v>2</v>
      </c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/>
      <c r="F17" s="88">
        <v>2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/>
      <c r="E18" s="52"/>
      <c r="F18" s="52">
        <v>2</v>
      </c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1</v>
      </c>
      <c r="G19" s="88">
        <v>2</v>
      </c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/>
      <c r="G20" s="52">
        <v>2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/>
      <c r="E21" s="88">
        <v>2</v>
      </c>
      <c r="F21" s="88">
        <v>1</v>
      </c>
      <c r="G21" s="88">
        <v>1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93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HYPERLINK("https://archive.org/details/SpaceCoastRadioNEWS08082013","https://archive.org/details/SpaceCoastRadioNEWS08082013")</f>
        <v>https://archive.org/details/SpaceCoastRadioNEWS08082013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2.9166666666666664E-2</v>
      </c>
      <c r="E4" s="63">
        <v>5.2083333333333336E-2</v>
      </c>
      <c r="F4" s="63">
        <v>6.5972222222222224E-2</v>
      </c>
      <c r="G4" s="63">
        <v>8.6111111111111124E-2</v>
      </c>
      <c r="H4" s="63">
        <v>0.1013888888888889</v>
      </c>
      <c r="I4" s="63">
        <v>0.10902777777777778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299</v>
      </c>
      <c r="D5" s="58" t="s">
        <v>62</v>
      </c>
      <c r="E5" s="58" t="s">
        <v>576</v>
      </c>
      <c r="F5" s="58" t="s">
        <v>299</v>
      </c>
      <c r="G5" s="58" t="s">
        <v>481</v>
      </c>
      <c r="H5" s="58" t="s">
        <v>94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/>
      <c r="F6" s="67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>
        <v>2</v>
      </c>
      <c r="F7" s="70"/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>
        <v>2</v>
      </c>
      <c r="E8" s="67"/>
      <c r="F8" s="67">
        <v>2</v>
      </c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/>
      <c r="K12" s="58"/>
      <c r="L12" s="58"/>
      <c r="M12" s="58"/>
      <c r="N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75"/>
      <c r="K15" s="75"/>
      <c r="L15" s="75"/>
      <c r="M15" s="75"/>
      <c r="N15" s="75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/>
      <c r="F17" s="67">
        <v>2</v>
      </c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>
        <v>2</v>
      </c>
      <c r="D18" s="70"/>
      <c r="E18" s="70"/>
      <c r="F18" s="70">
        <v>2</v>
      </c>
      <c r="G18" s="70"/>
      <c r="H18" s="70"/>
      <c r="I18" s="70"/>
      <c r="J18" s="70"/>
      <c r="K18" s="70"/>
      <c r="L18" s="70"/>
      <c r="M18" s="70"/>
      <c r="N18" s="70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>
        <v>2</v>
      </c>
      <c r="G19" s="68">
        <v>2</v>
      </c>
      <c r="H19" s="67"/>
      <c r="I19" s="67"/>
      <c r="J19" s="67"/>
      <c r="K19" s="67"/>
      <c r="L19" s="67"/>
      <c r="M19" s="67"/>
      <c r="N19" s="67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1" t="s">
        <v>137</v>
      </c>
      <c r="F20" s="70"/>
      <c r="G20" s="71">
        <v>2</v>
      </c>
      <c r="H20" s="71">
        <v>2</v>
      </c>
      <c r="I20" s="70"/>
      <c r="J20" s="70"/>
      <c r="K20" s="70"/>
      <c r="L20" s="70"/>
      <c r="M20" s="70"/>
      <c r="N20" s="70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8">
        <v>2</v>
      </c>
      <c r="F21" s="67"/>
      <c r="G21" s="67">
        <v>2</v>
      </c>
      <c r="H21" s="67">
        <v>2</v>
      </c>
      <c r="I21" s="67"/>
      <c r="J21" s="67"/>
      <c r="K21" s="67"/>
      <c r="L21" s="67"/>
      <c r="M21" s="67"/>
      <c r="N21" s="67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082013"/>
  </hyperlinks>
  <pageMargins left="0.7" right="0.7" top="0.75" bottom="0.75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>
  <dimension ref="A1:AB34"/>
  <sheetViews>
    <sheetView zoomScaleNormal="100" zoomScalePageLayoutView="150" workbookViewId="0">
      <selection activeCell="H25" sqref="H25"/>
    </sheetView>
  </sheetViews>
  <sheetFormatPr defaultColWidth="8.83984375" defaultRowHeight="14.4"/>
  <cols>
    <col min="1" max="1" width="60" customWidth="1"/>
  </cols>
  <sheetData>
    <row r="1" spans="1:28">
      <c r="A1" t="s">
        <v>0</v>
      </c>
    </row>
    <row r="2" spans="1:28">
      <c r="A2" s="1" t="s">
        <v>476</v>
      </c>
    </row>
    <row r="3" spans="1:28">
      <c r="A3" s="2" t="s">
        <v>604</v>
      </c>
    </row>
    <row r="4" spans="1:28" s="3" customFormat="1">
      <c r="A4" s="3" t="s">
        <v>3</v>
      </c>
      <c r="B4" s="4">
        <v>0</v>
      </c>
      <c r="C4" s="4">
        <v>2.0833333333333333E-3</v>
      </c>
      <c r="D4" s="4">
        <v>2.6388888888888889E-2</v>
      </c>
      <c r="E4" s="4">
        <v>4.0972222222222222E-2</v>
      </c>
      <c r="F4" s="4">
        <v>5.7638888888888885E-2</v>
      </c>
      <c r="G4" s="4">
        <v>7.2222222222222229E-2</v>
      </c>
      <c r="H4" s="4">
        <v>7.9166666666666663E-2</v>
      </c>
      <c r="I4" s="4">
        <v>8.6805555555555566E-2</v>
      </c>
      <c r="J4" s="4">
        <v>9.9999999999999992E-2</v>
      </c>
      <c r="K4" s="4"/>
      <c r="L4" s="4"/>
      <c r="M4" s="4"/>
      <c r="N4" s="4"/>
      <c r="O4" s="4"/>
      <c r="P4" s="4"/>
      <c r="Q4" s="4"/>
      <c r="R4" s="4"/>
      <c r="S4" s="4"/>
      <c r="T4" s="6"/>
      <c r="U4" s="6"/>
      <c r="V4" s="6"/>
      <c r="W4" s="6"/>
      <c r="X4" s="6"/>
      <c r="Y4" s="6"/>
      <c r="Z4" s="6"/>
      <c r="AA4" s="6"/>
      <c r="AB4" s="6"/>
    </row>
    <row r="5" spans="1:28">
      <c r="B5" t="s">
        <v>4</v>
      </c>
      <c r="C5" t="s">
        <v>115</v>
      </c>
      <c r="D5" t="s">
        <v>222</v>
      </c>
      <c r="E5" t="s">
        <v>605</v>
      </c>
      <c r="F5" t="s">
        <v>132</v>
      </c>
      <c r="G5" t="s">
        <v>481</v>
      </c>
      <c r="H5" t="s">
        <v>489</v>
      </c>
      <c r="I5" t="s">
        <v>94</v>
      </c>
      <c r="J5" t="s">
        <v>98</v>
      </c>
      <c r="T5" s="7"/>
      <c r="U5" s="7"/>
      <c r="V5" s="7"/>
      <c r="W5" s="7"/>
      <c r="X5" s="7"/>
      <c r="Y5" s="7"/>
      <c r="AA5" s="7"/>
      <c r="AB5" s="7"/>
    </row>
    <row r="6" spans="1:28" ht="15.3">
      <c r="A6" s="8" t="s">
        <v>23</v>
      </c>
      <c r="B6" s="9"/>
      <c r="C6" s="9"/>
      <c r="D6" s="9">
        <v>2</v>
      </c>
      <c r="E6" s="9"/>
      <c r="F6" s="9">
        <v>2</v>
      </c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10"/>
      <c r="S6" s="8" t="s">
        <v>23</v>
      </c>
      <c r="T6" s="10"/>
      <c r="U6" s="10"/>
      <c r="V6" s="10"/>
      <c r="W6" s="10"/>
      <c r="X6" s="10"/>
      <c r="Y6" s="10"/>
      <c r="Z6" s="10"/>
      <c r="AA6" s="10"/>
      <c r="AB6" s="10"/>
    </row>
    <row r="7" spans="1:28" ht="15.3">
      <c r="A7" s="11" t="s">
        <v>24</v>
      </c>
      <c r="B7" s="12"/>
      <c r="C7" s="12"/>
      <c r="D7" s="12"/>
      <c r="E7" s="12">
        <v>2</v>
      </c>
      <c r="F7" s="12"/>
      <c r="G7" s="12">
        <v>2</v>
      </c>
      <c r="H7" s="12">
        <v>2</v>
      </c>
      <c r="I7" s="12">
        <v>2</v>
      </c>
      <c r="J7" s="12"/>
      <c r="K7" s="13"/>
      <c r="L7" s="13"/>
      <c r="M7" s="13"/>
      <c r="N7" s="13"/>
      <c r="O7" s="13"/>
      <c r="P7" s="13"/>
      <c r="Q7" s="13"/>
      <c r="R7" s="13"/>
      <c r="S7" s="11" t="s">
        <v>24</v>
      </c>
      <c r="T7" s="13"/>
      <c r="U7" s="13"/>
      <c r="V7" s="13"/>
      <c r="W7" s="13"/>
      <c r="X7" s="13"/>
      <c r="Y7" s="13"/>
      <c r="Z7" s="13"/>
      <c r="AA7" s="13"/>
      <c r="AB7" s="13"/>
    </row>
    <row r="8" spans="1:28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10"/>
      <c r="L8" s="10"/>
      <c r="M8" s="10"/>
      <c r="N8" s="10"/>
      <c r="O8" s="10"/>
      <c r="P8" s="10"/>
      <c r="Q8" s="10"/>
      <c r="R8" s="10"/>
      <c r="S8" s="8" t="s">
        <v>25</v>
      </c>
      <c r="T8" s="10"/>
      <c r="U8" s="10"/>
      <c r="V8" s="10"/>
      <c r="W8" s="10"/>
      <c r="X8" s="10"/>
      <c r="Y8" s="10"/>
      <c r="Z8" s="10"/>
      <c r="AA8" s="10"/>
      <c r="AB8" s="10"/>
    </row>
    <row r="9" spans="1:28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3"/>
      <c r="S9" s="11" t="s">
        <v>26</v>
      </c>
      <c r="T9" s="13"/>
      <c r="U9" s="13"/>
      <c r="V9" s="13"/>
      <c r="W9" s="13"/>
      <c r="X9" s="13"/>
      <c r="Y9" s="13"/>
      <c r="Z9" s="13"/>
      <c r="AA9" s="13"/>
      <c r="AB9" s="13"/>
    </row>
    <row r="10" spans="1:28" s="14" customFormat="1" ht="15.3">
      <c r="A10" s="8" t="s">
        <v>27</v>
      </c>
      <c r="B10" s="9"/>
      <c r="C10" s="9">
        <v>1</v>
      </c>
      <c r="D10" s="9"/>
      <c r="E10" s="9"/>
      <c r="F10" s="9"/>
      <c r="G10" s="9"/>
      <c r="H10" s="9"/>
      <c r="I10" s="9"/>
      <c r="J10" s="9"/>
      <c r="K10" s="10"/>
      <c r="L10" s="10"/>
      <c r="M10" s="10"/>
      <c r="N10" s="10"/>
      <c r="O10" s="10"/>
      <c r="P10" s="10"/>
      <c r="Q10" s="10"/>
      <c r="R10" s="10"/>
      <c r="S10" s="8" t="s">
        <v>99</v>
      </c>
      <c r="T10" s="10"/>
      <c r="U10" s="10"/>
      <c r="V10" s="10"/>
      <c r="W10" s="10"/>
      <c r="X10" s="10"/>
      <c r="Y10" s="10"/>
      <c r="Z10" s="10"/>
      <c r="AA10" s="10"/>
      <c r="AB10" s="10"/>
    </row>
    <row r="11" spans="1:28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3"/>
      <c r="S11" s="11" t="s">
        <v>100</v>
      </c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15.3">
      <c r="A12" s="16" t="s">
        <v>28</v>
      </c>
      <c r="B12" s="17">
        <v>2</v>
      </c>
      <c r="C12" s="17">
        <v>2</v>
      </c>
      <c r="D12" s="17">
        <v>2</v>
      </c>
      <c r="E12" s="99">
        <v>2</v>
      </c>
      <c r="F12" s="99">
        <v>2</v>
      </c>
      <c r="G12" s="99">
        <v>2</v>
      </c>
      <c r="H12" s="99">
        <v>2</v>
      </c>
      <c r="I12" s="99">
        <v>2</v>
      </c>
      <c r="J12" s="99">
        <v>2</v>
      </c>
      <c r="S12" s="15"/>
    </row>
    <row r="13" spans="1:28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8"/>
      <c r="K13" s="19"/>
      <c r="L13" s="19"/>
      <c r="M13" s="19"/>
      <c r="N13" s="19"/>
      <c r="O13" s="19"/>
      <c r="P13" s="19"/>
      <c r="Q13" s="19"/>
      <c r="R13" s="19"/>
      <c r="S13" s="16" t="s">
        <v>101</v>
      </c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5.3">
      <c r="A14" s="16" t="s">
        <v>30</v>
      </c>
      <c r="B14" s="12"/>
      <c r="C14" s="12"/>
      <c r="D14" s="12"/>
      <c r="E14" s="12"/>
      <c r="F14" s="12">
        <v>2</v>
      </c>
      <c r="G14" s="12"/>
      <c r="H14" s="12"/>
      <c r="I14" s="12"/>
      <c r="J14" s="12"/>
      <c r="K14" s="21"/>
      <c r="L14" s="21"/>
      <c r="M14" s="21"/>
      <c r="N14" s="21"/>
      <c r="O14" s="21"/>
      <c r="P14" s="21"/>
      <c r="Q14" s="21"/>
      <c r="R14" s="21"/>
      <c r="S14" s="28" t="s">
        <v>102</v>
      </c>
      <c r="T14" s="13"/>
      <c r="U14" s="13"/>
      <c r="V14" s="13"/>
      <c r="W14" s="13"/>
      <c r="X14" s="13"/>
      <c r="Y14" s="13"/>
      <c r="Z14" s="13"/>
      <c r="AA14" s="13"/>
      <c r="AB14" s="13"/>
    </row>
    <row r="15" spans="1:28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/>
      <c r="I15" s="18">
        <v>2</v>
      </c>
      <c r="J15" s="18">
        <v>2</v>
      </c>
      <c r="K15" s="23"/>
      <c r="L15" s="23"/>
      <c r="M15" s="23"/>
      <c r="N15" s="23"/>
      <c r="O15" s="23"/>
      <c r="P15" s="23"/>
      <c r="Q15" s="23"/>
      <c r="R15" s="23"/>
      <c r="S15" s="27" t="s">
        <v>102</v>
      </c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S16" s="15"/>
    </row>
    <row r="17" spans="1:28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/>
      <c r="I17" s="9">
        <v>2</v>
      </c>
      <c r="J17" s="9">
        <v>2</v>
      </c>
      <c r="K17" s="10"/>
      <c r="L17" s="10"/>
      <c r="M17" s="10"/>
      <c r="N17" s="10"/>
      <c r="O17" s="10"/>
      <c r="P17" s="10"/>
      <c r="Q17" s="10"/>
      <c r="R17" s="10"/>
      <c r="S17" s="8" t="s">
        <v>103</v>
      </c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12"/>
      <c r="K18" s="21"/>
      <c r="L18" s="21"/>
      <c r="M18" s="21"/>
      <c r="N18" s="21"/>
      <c r="O18" s="21"/>
      <c r="P18" s="21"/>
      <c r="Q18" s="21"/>
      <c r="R18" s="21"/>
      <c r="S18" s="28" t="s">
        <v>102</v>
      </c>
      <c r="T18" s="13"/>
      <c r="U18" s="13"/>
      <c r="V18" s="13"/>
      <c r="W18" s="13"/>
      <c r="X18" s="13"/>
      <c r="Y18" s="13"/>
      <c r="Z18" s="13"/>
      <c r="AA18" s="13"/>
      <c r="AB18" s="13"/>
    </row>
    <row r="19" spans="1:28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9"/>
      <c r="J19" s="9"/>
      <c r="K19" s="24"/>
      <c r="L19" s="24"/>
      <c r="M19" s="24"/>
      <c r="N19" s="24"/>
      <c r="O19" s="24"/>
      <c r="P19" s="24"/>
      <c r="Q19" s="24"/>
      <c r="R19" s="24"/>
      <c r="S19" s="95" t="s">
        <v>102</v>
      </c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3">
      <c r="A20" s="11" t="s">
        <v>35</v>
      </c>
      <c r="B20" s="12"/>
      <c r="C20" s="12"/>
      <c r="D20" s="12">
        <v>1</v>
      </c>
      <c r="E20" s="12"/>
      <c r="F20" s="12"/>
      <c r="G20" s="12">
        <v>1</v>
      </c>
      <c r="H20" s="12">
        <v>1</v>
      </c>
      <c r="I20" s="12"/>
      <c r="J20" s="12"/>
      <c r="K20" s="21"/>
      <c r="L20" s="21"/>
      <c r="M20" s="21"/>
      <c r="N20" s="21"/>
      <c r="O20" s="21"/>
      <c r="P20" s="21"/>
      <c r="Q20" s="21"/>
      <c r="R20" s="21"/>
      <c r="S20" s="28" t="s">
        <v>102</v>
      </c>
      <c r="T20" s="13"/>
      <c r="U20" s="13"/>
      <c r="V20" s="13"/>
      <c r="W20" s="13"/>
      <c r="X20" s="13"/>
      <c r="Y20" s="13"/>
      <c r="Z20" s="13"/>
      <c r="AA20" s="13"/>
      <c r="AB20" s="13"/>
    </row>
    <row r="21" spans="1:28" s="14" customFormat="1" ht="15.3">
      <c r="A21" s="8" t="s">
        <v>36</v>
      </c>
      <c r="B21" s="9"/>
      <c r="C21" s="9"/>
      <c r="D21" s="9"/>
      <c r="E21" s="9">
        <v>2</v>
      </c>
      <c r="F21" s="9"/>
      <c r="G21" s="9">
        <v>2</v>
      </c>
      <c r="H21" s="9">
        <v>2</v>
      </c>
      <c r="I21" s="9">
        <v>2</v>
      </c>
      <c r="J21" s="9"/>
      <c r="K21" s="24"/>
      <c r="L21" s="24"/>
      <c r="M21" s="24"/>
      <c r="N21" s="24"/>
      <c r="O21" s="24"/>
      <c r="P21" s="24"/>
      <c r="Q21" s="24"/>
      <c r="R21" s="24"/>
      <c r="S21" s="95" t="s">
        <v>102</v>
      </c>
      <c r="T21" s="10"/>
      <c r="U21" s="10"/>
      <c r="V21" s="10"/>
      <c r="W21" s="10"/>
      <c r="X21" s="10"/>
      <c r="Y21" s="10"/>
      <c r="Z21" s="10"/>
      <c r="AA21" s="10"/>
      <c r="AB21" s="10"/>
    </row>
    <row r="22" spans="1:28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21"/>
      <c r="L22" s="21"/>
      <c r="M22" s="21"/>
      <c r="N22" s="21"/>
      <c r="O22" s="21"/>
      <c r="P22" s="21"/>
      <c r="Q22" s="21"/>
      <c r="R22" s="21"/>
      <c r="S22" s="28" t="s">
        <v>102</v>
      </c>
      <c r="T22" s="13"/>
      <c r="U22" s="13"/>
      <c r="V22" s="13"/>
      <c r="W22" s="13"/>
      <c r="X22" s="13"/>
      <c r="Y22" s="13"/>
      <c r="Z22" s="13"/>
      <c r="AA22" s="13"/>
      <c r="AB22" s="13"/>
    </row>
    <row r="23" spans="1:28" ht="15.3">
      <c r="A23" s="15"/>
      <c r="S23" s="15"/>
    </row>
    <row r="24" spans="1:28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6" t="s">
        <v>104</v>
      </c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1" t="s">
        <v>105</v>
      </c>
      <c r="T25" s="13"/>
      <c r="U25" s="13"/>
      <c r="V25" s="13"/>
      <c r="W25" s="13"/>
      <c r="X25" s="13"/>
      <c r="Y25" s="13"/>
      <c r="Z25" s="13"/>
      <c r="AA25" s="13"/>
      <c r="AB25" s="13"/>
    </row>
    <row r="26" spans="1:28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6" t="s">
        <v>106</v>
      </c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1" t="s">
        <v>107</v>
      </c>
      <c r="T27" s="13"/>
      <c r="U27" s="13"/>
      <c r="V27" s="13"/>
      <c r="W27" s="13"/>
      <c r="X27" s="13"/>
      <c r="Y27" s="13"/>
      <c r="Z27" s="13"/>
      <c r="AA27" s="13"/>
      <c r="AB27" s="13"/>
    </row>
    <row r="28" spans="1:28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7" t="s">
        <v>102</v>
      </c>
      <c r="T28" s="19"/>
      <c r="U28" s="19"/>
      <c r="V28" s="19"/>
      <c r="W28" s="19"/>
      <c r="X28" s="19"/>
      <c r="Y28" s="19"/>
      <c r="Z28" s="19"/>
      <c r="AA28" s="19"/>
      <c r="AB28" s="19"/>
    </row>
    <row r="29" spans="1:28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8" t="s">
        <v>102</v>
      </c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3">
      <c r="A30" s="15"/>
      <c r="S30" s="15"/>
    </row>
    <row r="31" spans="1:28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8" t="s">
        <v>108</v>
      </c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8" t="s">
        <v>102</v>
      </c>
      <c r="T32" s="13"/>
      <c r="U32" s="13"/>
      <c r="V32" s="13"/>
      <c r="W32" s="13"/>
      <c r="X32" s="13"/>
      <c r="Y32" s="13"/>
      <c r="Z32" s="13"/>
      <c r="AA32" s="13"/>
      <c r="AB32" s="13"/>
    </row>
    <row r="33" spans="1:28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8" t="s">
        <v>109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1" t="s">
        <v>110</v>
      </c>
      <c r="T34" s="13"/>
      <c r="U34" s="13"/>
      <c r="V34" s="13"/>
      <c r="W34" s="13"/>
      <c r="X34" s="13"/>
      <c r="Y34" s="13"/>
      <c r="Z34" s="13"/>
      <c r="AA34" s="13"/>
      <c r="AB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395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40.62890625" style="30" customWidth="1"/>
    <col min="2" max="1024" width="9.1015625" style="30" customWidth="1"/>
    <col min="1025" max="16384" width="8.83984375" style="29"/>
  </cols>
  <sheetData>
    <row r="1" spans="1:28">
      <c r="A1" s="29" t="s">
        <v>37</v>
      </c>
    </row>
    <row r="2" spans="1:28">
      <c r="A2" s="31" t="s">
        <v>476</v>
      </c>
    </row>
    <row r="3" spans="1:28">
      <c r="A3" s="32" t="s">
        <v>604</v>
      </c>
    </row>
    <row r="4" spans="1:28" s="33" customFormat="1">
      <c r="A4" s="33" t="s">
        <v>3</v>
      </c>
      <c r="B4" s="34">
        <v>0</v>
      </c>
      <c r="C4" s="34">
        <v>2.0833333333333333E-3</v>
      </c>
      <c r="D4" s="34">
        <v>2.6388888888888889E-2</v>
      </c>
      <c r="E4" s="34">
        <v>4.0972222222222222E-2</v>
      </c>
      <c r="F4" s="34">
        <v>5.7638888888888892E-2</v>
      </c>
      <c r="G4" s="34">
        <v>7.2222222222222215E-2</v>
      </c>
      <c r="H4" s="34">
        <v>7.9166666666666663E-2</v>
      </c>
      <c r="I4" s="34">
        <v>8.6805555555555552E-2</v>
      </c>
      <c r="J4" s="34">
        <v>9.9999999999999992E-2</v>
      </c>
      <c r="K4" s="34"/>
      <c r="L4" s="34"/>
      <c r="M4" s="34"/>
      <c r="N4" s="34"/>
      <c r="O4" s="34"/>
      <c r="P4" s="34"/>
      <c r="Q4" s="34"/>
      <c r="R4" s="34"/>
      <c r="S4" s="34"/>
      <c r="T4" s="36"/>
      <c r="U4" s="36"/>
      <c r="V4" s="36"/>
      <c r="W4" s="36"/>
      <c r="X4" s="36"/>
      <c r="Y4" s="36"/>
      <c r="Z4" s="36"/>
      <c r="AA4" s="36"/>
      <c r="AB4" s="36"/>
    </row>
    <row r="5" spans="1:28">
      <c r="B5" s="29" t="s">
        <v>4</v>
      </c>
      <c r="C5" s="29" t="s">
        <v>115</v>
      </c>
      <c r="D5" s="29" t="s">
        <v>222</v>
      </c>
      <c r="E5" s="29" t="s">
        <v>605</v>
      </c>
      <c r="F5" s="29" t="s">
        <v>132</v>
      </c>
      <c r="G5" s="29" t="s">
        <v>481</v>
      </c>
      <c r="H5" s="29" t="s">
        <v>489</v>
      </c>
      <c r="I5" s="29" t="s">
        <v>94</v>
      </c>
      <c r="J5" s="29" t="s">
        <v>98</v>
      </c>
      <c r="T5" s="37"/>
      <c r="U5" s="37"/>
      <c r="V5" s="37"/>
      <c r="W5" s="37"/>
      <c r="X5" s="37"/>
      <c r="Y5" s="37"/>
      <c r="AA5" s="37"/>
      <c r="AB5" s="37"/>
    </row>
    <row r="6" spans="1:28" ht="15.3">
      <c r="A6" s="38" t="s">
        <v>23</v>
      </c>
      <c r="B6" s="88"/>
      <c r="C6" s="88"/>
      <c r="D6" s="88"/>
      <c r="E6" s="88"/>
      <c r="F6" s="88">
        <v>2</v>
      </c>
      <c r="G6" s="88"/>
      <c r="H6" s="88"/>
      <c r="I6" s="88"/>
      <c r="J6" s="88"/>
      <c r="K6" s="39"/>
      <c r="L6" s="39"/>
      <c r="M6" s="39"/>
      <c r="N6" s="39"/>
      <c r="O6" s="39"/>
      <c r="P6" s="39"/>
      <c r="Q6" s="39"/>
      <c r="R6" s="39"/>
      <c r="S6" s="38" t="s">
        <v>23</v>
      </c>
      <c r="T6" s="39"/>
      <c r="U6" s="39"/>
      <c r="V6" s="39"/>
      <c r="W6" s="39"/>
      <c r="X6" s="39"/>
      <c r="Y6" s="39"/>
      <c r="Z6" s="39"/>
      <c r="AA6" s="39"/>
      <c r="AB6" s="39"/>
    </row>
    <row r="7" spans="1:28" ht="15.3">
      <c r="A7" s="40" t="s">
        <v>24</v>
      </c>
      <c r="B7" s="52"/>
      <c r="C7" s="52"/>
      <c r="D7" s="52">
        <v>2</v>
      </c>
      <c r="E7" s="52">
        <v>1</v>
      </c>
      <c r="F7" s="52"/>
      <c r="G7" s="52">
        <v>1</v>
      </c>
      <c r="H7" s="52"/>
      <c r="I7" s="52"/>
      <c r="J7" s="52"/>
      <c r="K7" s="41"/>
      <c r="L7" s="41"/>
      <c r="M7" s="41"/>
      <c r="N7" s="41"/>
      <c r="O7" s="41"/>
      <c r="P7" s="41"/>
      <c r="Q7" s="41"/>
      <c r="R7" s="41"/>
      <c r="S7" s="40" t="s">
        <v>24</v>
      </c>
      <c r="T7" s="41"/>
      <c r="U7" s="41"/>
      <c r="V7" s="41"/>
      <c r="W7" s="41"/>
      <c r="X7" s="41"/>
      <c r="Y7" s="41"/>
      <c r="Z7" s="41"/>
      <c r="AA7" s="41"/>
      <c r="AB7" s="41"/>
    </row>
    <row r="8" spans="1:28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39"/>
      <c r="L8" s="39"/>
      <c r="M8" s="39"/>
      <c r="N8" s="39"/>
      <c r="O8" s="39"/>
      <c r="P8" s="39"/>
      <c r="Q8" s="39"/>
      <c r="R8" s="39"/>
      <c r="S8" s="38" t="s">
        <v>25</v>
      </c>
      <c r="T8" s="39"/>
      <c r="U8" s="39"/>
      <c r="V8" s="39"/>
      <c r="W8" s="39"/>
      <c r="X8" s="39"/>
      <c r="Y8" s="39"/>
      <c r="Z8" s="39"/>
      <c r="AA8" s="39"/>
      <c r="AB8" s="39"/>
    </row>
    <row r="9" spans="1:28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41"/>
      <c r="L9" s="41"/>
      <c r="M9" s="41"/>
      <c r="N9" s="41"/>
      <c r="O9" s="41"/>
      <c r="P9" s="41"/>
      <c r="Q9" s="41"/>
      <c r="R9" s="41"/>
      <c r="S9" s="40" t="s">
        <v>26</v>
      </c>
      <c r="T9" s="41"/>
      <c r="U9" s="41"/>
      <c r="V9" s="41"/>
      <c r="W9" s="41"/>
      <c r="X9" s="41"/>
      <c r="Y9" s="41"/>
      <c r="Z9" s="41"/>
      <c r="AA9" s="41"/>
      <c r="AB9" s="41"/>
    </row>
    <row r="10" spans="1:28" s="42" customFormat="1" ht="15.3">
      <c r="A10" s="38" t="s">
        <v>27</v>
      </c>
      <c r="B10" s="88"/>
      <c r="C10" s="88">
        <v>2</v>
      </c>
      <c r="D10" s="88"/>
      <c r="E10" s="88"/>
      <c r="F10" s="88"/>
      <c r="G10" s="88"/>
      <c r="H10" s="88"/>
      <c r="I10" s="88"/>
      <c r="J10" s="88"/>
      <c r="K10" s="39"/>
      <c r="L10" s="39"/>
      <c r="M10" s="39"/>
      <c r="N10" s="39"/>
      <c r="O10" s="39"/>
      <c r="P10" s="39"/>
      <c r="Q10" s="39"/>
      <c r="R10" s="39"/>
      <c r="S10" s="38" t="s">
        <v>99</v>
      </c>
      <c r="T10" s="39"/>
      <c r="U10" s="39"/>
      <c r="V10" s="39"/>
      <c r="W10" s="39"/>
      <c r="X10" s="39"/>
      <c r="Y10" s="39"/>
      <c r="Z10" s="39"/>
      <c r="AA10" s="39"/>
      <c r="AB10" s="39"/>
    </row>
    <row r="11" spans="1:28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41"/>
      <c r="L11" s="41"/>
      <c r="M11" s="41"/>
      <c r="N11" s="41"/>
      <c r="O11" s="41"/>
      <c r="P11" s="41"/>
      <c r="Q11" s="41"/>
      <c r="R11" s="41"/>
      <c r="S11" s="40" t="s">
        <v>100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S12" s="43"/>
    </row>
    <row r="13" spans="1:28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45"/>
      <c r="L13" s="45"/>
      <c r="M13" s="45"/>
      <c r="N13" s="45"/>
      <c r="O13" s="45"/>
      <c r="P13" s="45"/>
      <c r="Q13" s="45"/>
      <c r="R13" s="45"/>
      <c r="S13" s="44" t="s">
        <v>101</v>
      </c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3">
      <c r="A14" s="44" t="s">
        <v>30</v>
      </c>
      <c r="B14" s="52"/>
      <c r="C14" s="52"/>
      <c r="D14" s="52"/>
      <c r="E14" s="52"/>
      <c r="F14" s="52">
        <v>1</v>
      </c>
      <c r="G14" s="52">
        <v>1</v>
      </c>
      <c r="H14" s="52"/>
      <c r="I14" s="52"/>
      <c r="J14" s="52"/>
      <c r="K14" s="47"/>
      <c r="L14" s="47"/>
      <c r="M14" s="47"/>
      <c r="N14" s="47"/>
      <c r="O14" s="47"/>
      <c r="P14" s="47"/>
      <c r="Q14" s="47"/>
      <c r="R14" s="47"/>
      <c r="S14" s="57" t="s">
        <v>102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28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>
        <v>2</v>
      </c>
      <c r="J15" s="54">
        <v>2</v>
      </c>
      <c r="K15" s="49"/>
      <c r="L15" s="49"/>
      <c r="M15" s="49"/>
      <c r="N15" s="49"/>
      <c r="O15" s="49"/>
      <c r="P15" s="49"/>
      <c r="Q15" s="49"/>
      <c r="R15" s="49"/>
      <c r="S15" s="56" t="s">
        <v>102</v>
      </c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S16" s="43"/>
    </row>
    <row r="17" spans="1:28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/>
      <c r="I17" s="88">
        <v>2</v>
      </c>
      <c r="J17" s="88">
        <v>2</v>
      </c>
      <c r="K17" s="39"/>
      <c r="L17" s="39"/>
      <c r="M17" s="39"/>
      <c r="N17" s="39"/>
      <c r="O17" s="39"/>
      <c r="P17" s="39"/>
      <c r="Q17" s="39"/>
      <c r="R17" s="39"/>
      <c r="S17" s="38" t="s">
        <v>103</v>
      </c>
      <c r="T17" s="39"/>
      <c r="U17" s="39"/>
      <c r="V17" s="39"/>
      <c r="W17" s="39"/>
      <c r="X17" s="39"/>
      <c r="Y17" s="39"/>
      <c r="Z17" s="39"/>
      <c r="AA17" s="39"/>
      <c r="AB17" s="39"/>
    </row>
    <row r="18" spans="1:28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/>
      <c r="K18" s="47"/>
      <c r="L18" s="47"/>
      <c r="M18" s="47"/>
      <c r="N18" s="47"/>
      <c r="O18" s="47"/>
      <c r="P18" s="47"/>
      <c r="Q18" s="47"/>
      <c r="R18" s="47"/>
      <c r="S18" s="57" t="s">
        <v>102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s="42" customFormat="1" ht="15.3">
      <c r="A19" s="38" t="s">
        <v>34</v>
      </c>
      <c r="B19" s="88"/>
      <c r="C19" s="88">
        <v>2</v>
      </c>
      <c r="D19" s="88">
        <v>1</v>
      </c>
      <c r="E19" s="88"/>
      <c r="F19" s="88">
        <v>1</v>
      </c>
      <c r="G19" s="88">
        <v>2</v>
      </c>
      <c r="H19" s="88"/>
      <c r="I19" s="88"/>
      <c r="J19" s="88"/>
      <c r="K19" s="50"/>
      <c r="L19" s="50"/>
      <c r="M19" s="50"/>
      <c r="N19" s="50"/>
      <c r="O19" s="50"/>
      <c r="P19" s="50"/>
      <c r="Q19" s="50"/>
      <c r="R19" s="50"/>
      <c r="S19" s="97" t="s">
        <v>102</v>
      </c>
      <c r="T19" s="39"/>
      <c r="U19" s="39"/>
      <c r="V19" s="39"/>
      <c r="W19" s="39"/>
      <c r="X19" s="39"/>
      <c r="Y19" s="39"/>
      <c r="Z19" s="39"/>
      <c r="AA19" s="39"/>
      <c r="AB19" s="39"/>
    </row>
    <row r="20" spans="1:28" ht="15.3">
      <c r="A20" s="40" t="s">
        <v>35</v>
      </c>
      <c r="B20" s="52"/>
      <c r="C20" s="52">
        <v>2</v>
      </c>
      <c r="D20" s="52"/>
      <c r="E20" s="52">
        <v>1</v>
      </c>
      <c r="F20" s="52"/>
      <c r="G20" s="52">
        <v>2</v>
      </c>
      <c r="H20" s="52">
        <v>1</v>
      </c>
      <c r="I20" s="52">
        <v>1</v>
      </c>
      <c r="J20" s="52"/>
      <c r="K20" s="47"/>
      <c r="L20" s="47"/>
      <c r="M20" s="47"/>
      <c r="N20" s="47"/>
      <c r="O20" s="47"/>
      <c r="P20" s="47"/>
      <c r="Q20" s="47"/>
      <c r="R20" s="47"/>
      <c r="S20" s="57" t="s">
        <v>102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s="42" customFormat="1" ht="15.3">
      <c r="A21" s="38" t="s">
        <v>36</v>
      </c>
      <c r="B21" s="88"/>
      <c r="C21" s="88">
        <v>2</v>
      </c>
      <c r="D21" s="88"/>
      <c r="E21" s="88">
        <v>2</v>
      </c>
      <c r="F21" s="88">
        <v>1</v>
      </c>
      <c r="G21" s="88">
        <v>1</v>
      </c>
      <c r="H21" s="88"/>
      <c r="I21" s="88">
        <v>2</v>
      </c>
      <c r="J21" s="88"/>
      <c r="K21" s="50"/>
      <c r="L21" s="50"/>
      <c r="M21" s="50"/>
      <c r="N21" s="50"/>
      <c r="O21" s="50"/>
      <c r="P21" s="50"/>
      <c r="Q21" s="50"/>
      <c r="R21" s="50"/>
      <c r="S21" s="97" t="s">
        <v>102</v>
      </c>
      <c r="T21" s="39"/>
      <c r="U21" s="39"/>
      <c r="V21" s="39"/>
      <c r="W21" s="39"/>
      <c r="X21" s="39"/>
      <c r="Y21" s="39"/>
      <c r="Z21" s="39"/>
      <c r="AA21" s="39"/>
      <c r="AB21" s="39"/>
    </row>
    <row r="22" spans="1:28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57" t="s">
        <v>102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3">
      <c r="A23" s="43"/>
      <c r="S23" s="43"/>
    </row>
    <row r="24" spans="1:28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4" t="s">
        <v>104</v>
      </c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0" t="s">
        <v>105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4" t="s">
        <v>106</v>
      </c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 t="s">
        <v>107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56" t="s">
        <v>102</v>
      </c>
      <c r="T28" s="45"/>
      <c r="U28" s="45"/>
      <c r="V28" s="45"/>
      <c r="W28" s="45"/>
      <c r="X28" s="45"/>
      <c r="Y28" s="45"/>
      <c r="Z28" s="45"/>
      <c r="AA28" s="45"/>
      <c r="AB28" s="45"/>
    </row>
    <row r="29" spans="1:28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57" t="s">
        <v>102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3">
      <c r="A30" s="43"/>
      <c r="S30" s="43"/>
    </row>
    <row r="31" spans="1:28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8" t="s">
        <v>108</v>
      </c>
      <c r="T31" s="39"/>
      <c r="U31" s="39"/>
      <c r="V31" s="39"/>
      <c r="W31" s="39"/>
      <c r="X31" s="39"/>
      <c r="Y31" s="39"/>
      <c r="Z31" s="39"/>
      <c r="AA31" s="39"/>
      <c r="AB31" s="39"/>
    </row>
    <row r="32" spans="1:28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57" t="s">
        <v>102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8" t="s">
        <v>109</v>
      </c>
      <c r="T33" s="39"/>
      <c r="U33" s="39"/>
      <c r="V33" s="39"/>
      <c r="W33" s="39"/>
      <c r="X33" s="39"/>
      <c r="Y33" s="39"/>
      <c r="Z33" s="39"/>
      <c r="AA33" s="39"/>
      <c r="AB33" s="39"/>
    </row>
    <row r="34" spans="1:28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0" t="s">
        <v>110</v>
      </c>
      <c r="T34" s="41"/>
      <c r="U34" s="41"/>
      <c r="V34" s="41"/>
      <c r="W34" s="41"/>
      <c r="X34" s="41"/>
      <c r="Y34" s="41"/>
      <c r="Z34" s="41"/>
      <c r="AA34" s="41"/>
      <c r="AB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96.xml><?xml version="1.0" encoding="utf-8"?>
<worksheet xmlns="http://schemas.openxmlformats.org/spreadsheetml/2006/main" xmlns:r="http://schemas.openxmlformats.org/officeDocument/2006/relationships">
  <dimension ref="A1:AA34"/>
  <sheetViews>
    <sheetView workbookViewId="0"/>
  </sheetViews>
  <sheetFormatPr defaultColWidth="15.1015625" defaultRowHeight="15" customHeight="1"/>
  <cols>
    <col min="1" max="1" width="52.47265625" style="59" customWidth="1"/>
    <col min="2" max="27" width="7.734375" style="59" customWidth="1"/>
    <col min="28" max="16384" width="15.1015625" style="59"/>
  </cols>
  <sheetData>
    <row r="1" spans="1:27" ht="14.4">
      <c r="A1" s="58" t="s">
        <v>0</v>
      </c>
    </row>
    <row r="2" spans="1:27" ht="14.4">
      <c r="A2" s="60" t="s">
        <v>476</v>
      </c>
    </row>
    <row r="3" spans="1:27" ht="14.4">
      <c r="A3" s="61" t="str">
        <f>HYPERLINK("https://archive.org/details/SpaceCoastRadioNEWS08152013","https://archive.org/details/SpaceCoastRadioNEWS08152013")</f>
        <v>https://archive.org/details/SpaceCoastRadioNEWS08152013</v>
      </c>
    </row>
    <row r="4" spans="1:27" ht="14.4">
      <c r="A4" s="62" t="s">
        <v>3</v>
      </c>
      <c r="B4" s="63">
        <v>0</v>
      </c>
      <c r="C4" s="63">
        <v>2.0833333333333333E-3</v>
      </c>
      <c r="D4" s="63">
        <v>2.6388888888888889E-2</v>
      </c>
      <c r="E4" s="63">
        <v>4.0972222222222222E-2</v>
      </c>
      <c r="F4" s="63">
        <v>5.7638888888888885E-2</v>
      </c>
      <c r="G4" s="63">
        <v>7.2222222222222229E-2</v>
      </c>
      <c r="H4" s="63">
        <v>7.9166666666666663E-2</v>
      </c>
      <c r="I4" s="63">
        <v>8.6805555555555566E-2</v>
      </c>
      <c r="J4" s="63">
        <v>9.9999999999999992E-2</v>
      </c>
      <c r="K4" s="63"/>
      <c r="L4" s="63"/>
      <c r="M4" s="63"/>
      <c r="N4" s="63"/>
      <c r="O4" s="63"/>
      <c r="P4" s="63"/>
      <c r="Q4" s="63"/>
      <c r="R4" s="63"/>
      <c r="S4" s="63"/>
      <c r="T4" s="64"/>
      <c r="U4" s="64"/>
      <c r="V4" s="64"/>
      <c r="W4" s="64"/>
      <c r="X4" s="64"/>
      <c r="Y4" s="64"/>
      <c r="Z4" s="64"/>
      <c r="AA4" s="64"/>
    </row>
    <row r="5" spans="1:27" ht="14.4">
      <c r="A5" s="58"/>
      <c r="B5" s="58" t="s">
        <v>4</v>
      </c>
      <c r="C5" s="58" t="s">
        <v>115</v>
      </c>
      <c r="D5" s="58" t="s">
        <v>222</v>
      </c>
      <c r="E5" s="58" t="s">
        <v>605</v>
      </c>
      <c r="F5" s="58" t="s">
        <v>132</v>
      </c>
      <c r="G5" s="58" t="s">
        <v>481</v>
      </c>
      <c r="H5" s="58" t="s">
        <v>489</v>
      </c>
      <c r="I5" s="58" t="s">
        <v>94</v>
      </c>
      <c r="J5" s="58" t="s">
        <v>98</v>
      </c>
      <c r="T5" s="65"/>
      <c r="U5" s="65"/>
      <c r="V5" s="65"/>
      <c r="W5" s="65"/>
      <c r="X5" s="65"/>
      <c r="Y5" s="65"/>
      <c r="AA5" s="65"/>
    </row>
    <row r="6" spans="1:27" ht="15.75" customHeight="1">
      <c r="A6" s="66" t="s">
        <v>23</v>
      </c>
      <c r="B6" s="67"/>
      <c r="C6" s="67"/>
      <c r="D6" s="67">
        <v>2</v>
      </c>
      <c r="E6" s="67"/>
      <c r="F6" s="67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6" t="s">
        <v>23</v>
      </c>
      <c r="T6" s="67"/>
      <c r="U6" s="67"/>
      <c r="V6" s="67"/>
      <c r="W6" s="67"/>
      <c r="X6" s="67"/>
      <c r="Y6" s="67"/>
      <c r="Z6" s="67"/>
      <c r="AA6" s="67"/>
    </row>
    <row r="7" spans="1:27" ht="15.75" customHeight="1">
      <c r="A7" s="69" t="s">
        <v>24</v>
      </c>
      <c r="B7" s="70"/>
      <c r="C7" s="70">
        <v>2</v>
      </c>
      <c r="D7" s="70"/>
      <c r="E7" s="70">
        <v>2</v>
      </c>
      <c r="F7" s="70"/>
      <c r="G7" s="70">
        <v>2</v>
      </c>
      <c r="H7" s="70">
        <v>2</v>
      </c>
      <c r="I7" s="70">
        <v>2</v>
      </c>
      <c r="J7" s="70"/>
      <c r="K7" s="70"/>
      <c r="L7" s="70"/>
      <c r="M7" s="70"/>
      <c r="N7" s="70"/>
      <c r="O7" s="70"/>
      <c r="P7" s="70"/>
      <c r="Q7" s="70"/>
      <c r="R7" s="70"/>
      <c r="S7" s="69" t="s">
        <v>24</v>
      </c>
      <c r="T7" s="70"/>
      <c r="U7" s="70"/>
      <c r="V7" s="70"/>
      <c r="W7" s="70"/>
      <c r="X7" s="70"/>
      <c r="Y7" s="70"/>
      <c r="Z7" s="70"/>
      <c r="AA7" s="70"/>
    </row>
    <row r="8" spans="1:27" ht="15.75" customHeight="1">
      <c r="A8" s="66" t="s">
        <v>25</v>
      </c>
      <c r="B8" s="67"/>
      <c r="C8" s="67"/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6" t="s">
        <v>25</v>
      </c>
      <c r="T8" s="67"/>
      <c r="U8" s="67"/>
      <c r="V8" s="67"/>
      <c r="W8" s="67"/>
      <c r="X8" s="67"/>
      <c r="Y8" s="67"/>
      <c r="Z8" s="67"/>
      <c r="AA8" s="67"/>
    </row>
    <row r="9" spans="1:27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69" t="s">
        <v>26</v>
      </c>
      <c r="T9" s="70"/>
      <c r="U9" s="70"/>
      <c r="V9" s="70"/>
      <c r="W9" s="70"/>
      <c r="X9" s="70"/>
      <c r="Y9" s="70"/>
      <c r="Z9" s="70"/>
      <c r="AA9" s="70"/>
    </row>
    <row r="10" spans="1:27" ht="15.75" customHeight="1">
      <c r="A10" s="66" t="s">
        <v>27</v>
      </c>
      <c r="B10" s="67"/>
      <c r="C10" s="67">
        <v>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6" t="s">
        <v>99</v>
      </c>
      <c r="T10" s="67"/>
      <c r="U10" s="67"/>
      <c r="V10" s="67"/>
      <c r="W10" s="67"/>
      <c r="X10" s="67"/>
      <c r="Y10" s="67"/>
      <c r="Z10" s="67"/>
      <c r="AA10" s="67"/>
    </row>
    <row r="11" spans="1:27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69" t="s">
        <v>100</v>
      </c>
      <c r="T11" s="70"/>
      <c r="U11" s="70"/>
      <c r="V11" s="70"/>
      <c r="W11" s="70"/>
      <c r="X11" s="70"/>
      <c r="Y11" s="70"/>
      <c r="Z11" s="70"/>
      <c r="AA11" s="70"/>
    </row>
    <row r="12" spans="1:27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>
        <v>2</v>
      </c>
      <c r="K12" s="58"/>
      <c r="S12" s="73"/>
    </row>
    <row r="13" spans="1:27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4" t="s">
        <v>101</v>
      </c>
      <c r="T13" s="75"/>
      <c r="U13" s="75"/>
      <c r="V13" s="75"/>
      <c r="W13" s="75"/>
      <c r="X13" s="75"/>
      <c r="Y13" s="75"/>
      <c r="Z13" s="75"/>
      <c r="AA13" s="75"/>
    </row>
    <row r="14" spans="1:27" ht="15.75" customHeight="1">
      <c r="A14" s="74" t="s">
        <v>30</v>
      </c>
      <c r="B14" s="70"/>
      <c r="C14" s="70"/>
      <c r="D14" s="70"/>
      <c r="E14" s="70"/>
      <c r="F14" s="71">
        <v>2</v>
      </c>
      <c r="G14" s="70"/>
      <c r="H14" s="70"/>
      <c r="I14" s="70"/>
      <c r="J14" s="70"/>
      <c r="K14" s="70"/>
      <c r="L14" s="78"/>
      <c r="M14" s="78"/>
      <c r="N14" s="78"/>
      <c r="O14" s="78"/>
      <c r="P14" s="78"/>
      <c r="Q14" s="78"/>
      <c r="R14" s="78"/>
      <c r="S14" s="85" t="s">
        <v>102</v>
      </c>
      <c r="T14" s="70"/>
      <c r="U14" s="70"/>
      <c r="V14" s="70"/>
      <c r="W14" s="70"/>
      <c r="X14" s="70"/>
      <c r="Y14" s="70"/>
      <c r="Z14" s="70"/>
      <c r="AA14" s="70"/>
    </row>
    <row r="15" spans="1:27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/>
      <c r="I15" s="75">
        <v>2</v>
      </c>
      <c r="J15" s="75">
        <v>2</v>
      </c>
      <c r="K15" s="75"/>
      <c r="L15" s="80"/>
      <c r="M15" s="80"/>
      <c r="N15" s="80"/>
      <c r="O15" s="80"/>
      <c r="P15" s="80"/>
      <c r="Q15" s="80"/>
      <c r="R15" s="80"/>
      <c r="S15" s="84" t="s">
        <v>102</v>
      </c>
      <c r="T15" s="75"/>
      <c r="U15" s="75"/>
      <c r="V15" s="75"/>
      <c r="W15" s="75"/>
      <c r="X15" s="75"/>
      <c r="Y15" s="75"/>
      <c r="Z15" s="75"/>
      <c r="AA15" s="75"/>
    </row>
    <row r="16" spans="1:27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S16" s="73"/>
    </row>
    <row r="17" spans="1:27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>
        <v>2</v>
      </c>
      <c r="J17" s="67"/>
      <c r="K17" s="67"/>
      <c r="L17" s="67"/>
      <c r="M17" s="67"/>
      <c r="N17" s="67"/>
      <c r="O17" s="67"/>
      <c r="P17" s="67"/>
      <c r="Q17" s="67"/>
      <c r="R17" s="67"/>
      <c r="S17" s="66" t="s">
        <v>103</v>
      </c>
      <c r="T17" s="67"/>
      <c r="U17" s="67"/>
      <c r="V17" s="67"/>
      <c r="W17" s="67"/>
      <c r="X17" s="67"/>
      <c r="Y17" s="67"/>
      <c r="Z17" s="67"/>
      <c r="AA17" s="67"/>
    </row>
    <row r="18" spans="1:27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8"/>
      <c r="M18" s="78"/>
      <c r="N18" s="78"/>
      <c r="O18" s="78"/>
      <c r="P18" s="78"/>
      <c r="Q18" s="78"/>
      <c r="R18" s="78"/>
      <c r="S18" s="85" t="s">
        <v>102</v>
      </c>
      <c r="T18" s="70"/>
      <c r="U18" s="70"/>
      <c r="V18" s="70"/>
      <c r="W18" s="70"/>
      <c r="X18" s="70"/>
      <c r="Y18" s="70"/>
      <c r="Z18" s="70"/>
      <c r="AA18" s="70"/>
    </row>
    <row r="19" spans="1:27" ht="15.75" customHeight="1">
      <c r="A19" s="66" t="s">
        <v>34</v>
      </c>
      <c r="B19" s="67"/>
      <c r="C19" s="67">
        <v>2</v>
      </c>
      <c r="D19" s="67">
        <v>2</v>
      </c>
      <c r="E19" s="67"/>
      <c r="F19" s="67"/>
      <c r="G19" s="68">
        <v>2</v>
      </c>
      <c r="H19" s="67"/>
      <c r="I19" s="67"/>
      <c r="J19" s="67"/>
      <c r="K19" s="67"/>
      <c r="L19" s="81"/>
      <c r="M19" s="81"/>
      <c r="N19" s="81"/>
      <c r="O19" s="81"/>
      <c r="P19" s="81"/>
      <c r="Q19" s="81"/>
      <c r="R19" s="81"/>
      <c r="S19" s="98" t="s">
        <v>102</v>
      </c>
      <c r="T19" s="67"/>
      <c r="U19" s="67"/>
      <c r="V19" s="67"/>
      <c r="W19" s="67"/>
      <c r="X19" s="67"/>
      <c r="Y19" s="67"/>
      <c r="Z19" s="67"/>
      <c r="AA19" s="67"/>
    </row>
    <row r="20" spans="1:27" ht="15.75" customHeight="1">
      <c r="A20" s="69" t="s">
        <v>35</v>
      </c>
      <c r="B20" s="70"/>
      <c r="C20" s="71" t="s">
        <v>137</v>
      </c>
      <c r="D20" s="70">
        <v>2</v>
      </c>
      <c r="E20" s="70">
        <v>2</v>
      </c>
      <c r="F20" s="70">
        <v>2</v>
      </c>
      <c r="G20" s="71">
        <v>2</v>
      </c>
      <c r="H20" s="71">
        <v>2</v>
      </c>
      <c r="I20" s="71">
        <v>2</v>
      </c>
      <c r="J20" s="70"/>
      <c r="K20" s="70"/>
      <c r="L20" s="78"/>
      <c r="M20" s="78"/>
      <c r="N20" s="78"/>
      <c r="O20" s="78"/>
      <c r="P20" s="78"/>
      <c r="Q20" s="78"/>
      <c r="R20" s="78"/>
      <c r="S20" s="85" t="s">
        <v>102</v>
      </c>
      <c r="T20" s="70"/>
      <c r="U20" s="70"/>
      <c r="V20" s="70"/>
      <c r="W20" s="70"/>
      <c r="X20" s="70"/>
      <c r="Y20" s="70"/>
      <c r="Z20" s="70"/>
      <c r="AA20" s="70"/>
    </row>
    <row r="21" spans="1:27" ht="15.75" customHeight="1">
      <c r="A21" s="66" t="s">
        <v>36</v>
      </c>
      <c r="B21" s="67"/>
      <c r="C21" s="67">
        <v>2</v>
      </c>
      <c r="D21" s="67"/>
      <c r="E21" s="67">
        <v>2</v>
      </c>
      <c r="F21" s="67">
        <v>2</v>
      </c>
      <c r="G21" s="67">
        <v>2</v>
      </c>
      <c r="H21" s="67">
        <v>2</v>
      </c>
      <c r="I21" s="67">
        <v>2</v>
      </c>
      <c r="J21" s="67"/>
      <c r="K21" s="67"/>
      <c r="L21" s="81"/>
      <c r="M21" s="81"/>
      <c r="N21" s="81"/>
      <c r="O21" s="81"/>
      <c r="P21" s="81"/>
      <c r="Q21" s="81"/>
      <c r="R21" s="81"/>
      <c r="S21" s="98" t="s">
        <v>102</v>
      </c>
      <c r="T21" s="67"/>
      <c r="U21" s="67"/>
      <c r="V21" s="67"/>
      <c r="W21" s="67"/>
      <c r="X21" s="67"/>
      <c r="Y21" s="67"/>
      <c r="Z21" s="67"/>
      <c r="AA21" s="67"/>
    </row>
    <row r="22" spans="1:27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8"/>
      <c r="M22" s="78"/>
      <c r="N22" s="78"/>
      <c r="O22" s="78"/>
      <c r="P22" s="78"/>
      <c r="Q22" s="78"/>
      <c r="R22" s="78"/>
      <c r="S22" s="85" t="s">
        <v>102</v>
      </c>
      <c r="T22" s="70"/>
      <c r="U22" s="70"/>
      <c r="V22" s="70"/>
      <c r="W22" s="70"/>
      <c r="X22" s="70"/>
      <c r="Y22" s="70"/>
      <c r="Z22" s="70"/>
      <c r="AA22" s="70"/>
    </row>
    <row r="23" spans="1:27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K23" s="58"/>
      <c r="S23" s="73"/>
    </row>
    <row r="24" spans="1:27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4" t="s">
        <v>104</v>
      </c>
      <c r="T24" s="75"/>
      <c r="U24" s="75"/>
      <c r="V24" s="75"/>
      <c r="W24" s="75"/>
      <c r="X24" s="75"/>
      <c r="Y24" s="75"/>
      <c r="Z24" s="75"/>
      <c r="AA24" s="75"/>
    </row>
    <row r="25" spans="1:27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69" t="s">
        <v>105</v>
      </c>
      <c r="T25" s="70"/>
      <c r="U25" s="70"/>
      <c r="V25" s="70"/>
      <c r="W25" s="70"/>
      <c r="X25" s="70"/>
      <c r="Y25" s="70"/>
      <c r="Z25" s="70"/>
      <c r="AA25" s="70"/>
    </row>
    <row r="26" spans="1:27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4" t="s">
        <v>106</v>
      </c>
      <c r="T26" s="75"/>
      <c r="U26" s="75"/>
      <c r="V26" s="75"/>
      <c r="W26" s="75"/>
      <c r="X26" s="75"/>
      <c r="Y26" s="75"/>
      <c r="Z26" s="75"/>
      <c r="AA26" s="75"/>
    </row>
    <row r="27" spans="1:27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69" t="s">
        <v>107</v>
      </c>
      <c r="T27" s="70"/>
      <c r="U27" s="70"/>
      <c r="V27" s="70"/>
      <c r="W27" s="70"/>
      <c r="X27" s="70"/>
      <c r="Y27" s="70"/>
      <c r="Z27" s="70"/>
      <c r="AA27" s="70"/>
    </row>
    <row r="28" spans="1:27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4" t="s">
        <v>102</v>
      </c>
      <c r="T28" s="75"/>
      <c r="U28" s="75"/>
      <c r="V28" s="75"/>
      <c r="W28" s="75"/>
      <c r="X28" s="75"/>
      <c r="Y28" s="75"/>
      <c r="Z28" s="75"/>
      <c r="AA28" s="75"/>
    </row>
    <row r="29" spans="1:27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85" t="s">
        <v>102</v>
      </c>
      <c r="T29" s="70"/>
      <c r="U29" s="70"/>
      <c r="V29" s="70"/>
      <c r="W29" s="70"/>
      <c r="X29" s="70"/>
      <c r="Y29" s="70"/>
      <c r="Z29" s="70"/>
      <c r="AA29" s="70"/>
    </row>
    <row r="30" spans="1:27" ht="15.75" customHeight="1">
      <c r="A30" s="73"/>
      <c r="S30" s="73"/>
    </row>
    <row r="31" spans="1:27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6" t="s">
        <v>108</v>
      </c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85" t="s">
        <v>102</v>
      </c>
      <c r="T32" s="70"/>
      <c r="U32" s="70"/>
      <c r="V32" s="70"/>
      <c r="W32" s="70"/>
      <c r="X32" s="70"/>
      <c r="Y32" s="70"/>
      <c r="Z32" s="70"/>
      <c r="AA32" s="70"/>
    </row>
    <row r="33" spans="1:27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6" t="s">
        <v>109</v>
      </c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69" t="s">
        <v>110</v>
      </c>
      <c r="T34" s="70"/>
      <c r="U34" s="70"/>
      <c r="V34" s="70"/>
      <c r="W34" s="70"/>
      <c r="X34" s="70"/>
      <c r="Y34" s="70"/>
      <c r="Z34" s="70"/>
      <c r="AA34" s="70"/>
    </row>
  </sheetData>
  <hyperlinks>
    <hyperlink ref="A3" r:id="rId1" display="https://archive.org/details/SpaceCoastRadioNEWS08152013"/>
  </hyperlinks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E9" sqref="E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606</v>
      </c>
    </row>
    <row r="4" spans="1:27" s="3" customFormat="1">
      <c r="A4" s="3" t="s">
        <v>3</v>
      </c>
      <c r="B4" s="4">
        <v>0</v>
      </c>
      <c r="C4" s="4">
        <v>3.472222222222222E-3</v>
      </c>
      <c r="D4" s="5">
        <v>2.2222222222222223E-2</v>
      </c>
      <c r="E4" s="4">
        <v>4.6527777777777779E-2</v>
      </c>
      <c r="F4" s="4">
        <v>5.6250000000000001E-2</v>
      </c>
      <c r="G4" s="4">
        <v>6.5277777777777782E-2</v>
      </c>
      <c r="H4" s="4">
        <v>7.3611111111111113E-2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56</v>
      </c>
      <c r="D5" t="s">
        <v>574</v>
      </c>
      <c r="E5" t="s">
        <v>607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>
        <v>2</v>
      </c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1</v>
      </c>
      <c r="E18" s="12">
        <v>1</v>
      </c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1</v>
      </c>
      <c r="D20" s="12"/>
      <c r="E20" s="12"/>
      <c r="F20" s="12">
        <v>1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>
        <v>2</v>
      </c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398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7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606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5">
        <v>2.222222222222222E-2</v>
      </c>
      <c r="E4" s="34">
        <v>4.6527777777777779E-2</v>
      </c>
      <c r="F4" s="34">
        <v>5.6249999999999994E-2</v>
      </c>
      <c r="G4" s="34">
        <v>6.5277777777777782E-2</v>
      </c>
      <c r="H4" s="34">
        <v>7.3611111111111113E-2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56</v>
      </c>
      <c r="D5" s="29" t="s">
        <v>574</v>
      </c>
      <c r="E5" s="29" t="s">
        <v>607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/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1</v>
      </c>
      <c r="F7" s="52">
        <v>1</v>
      </c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>
        <v>1</v>
      </c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2</v>
      </c>
      <c r="E18" s="52">
        <v>1</v>
      </c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2</v>
      </c>
      <c r="E19" s="88"/>
      <c r="F19" s="88">
        <v>2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2</v>
      </c>
      <c r="E20" s="52">
        <v>1</v>
      </c>
      <c r="F20" s="52">
        <v>2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>
        <v>2</v>
      </c>
      <c r="F21" s="88">
        <v>1</v>
      </c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399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HYPERLINK("https://archive.org/details/SpaceCoastRadioNEWS07302013","https://archive.org/details/SpaceCoastRadioNEWS07302013")</f>
        <v>https://archive.org/details/SpaceCoastRadioNEWS07302013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2.2222222222222223E-2</v>
      </c>
      <c r="E4" s="63">
        <v>4.6527777777777779E-2</v>
      </c>
      <c r="F4" s="63">
        <v>5.6250000000000001E-2</v>
      </c>
      <c r="G4" s="63">
        <v>6.5277777777777782E-2</v>
      </c>
      <c r="H4" s="63">
        <v>7.3611111111111113E-2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56</v>
      </c>
      <c r="D5" s="58" t="s">
        <v>574</v>
      </c>
      <c r="E5" s="58" t="s">
        <v>607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>
        <v>2</v>
      </c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/>
      <c r="J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>
        <v>2</v>
      </c>
      <c r="H15" s="75">
        <v>2</v>
      </c>
      <c r="I15" s="75"/>
      <c r="J15" s="75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>
        <v>2</v>
      </c>
      <c r="E18" s="70">
        <v>2</v>
      </c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/>
      <c r="F19" s="68">
        <v>2</v>
      </c>
      <c r="G19" s="67"/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 t="s">
        <v>137</v>
      </c>
      <c r="D20" s="71" t="s">
        <v>137</v>
      </c>
      <c r="E20" s="71">
        <v>2</v>
      </c>
      <c r="F20" s="71">
        <v>2</v>
      </c>
      <c r="G20" s="71">
        <v>2</v>
      </c>
      <c r="H20" s="70"/>
      <c r="I20" s="70"/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>
        <v>2</v>
      </c>
      <c r="F21" s="67">
        <v>2</v>
      </c>
      <c r="G21" s="67">
        <v>2</v>
      </c>
      <c r="H21" s="67"/>
      <c r="I21" s="67"/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730201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G34"/>
  <sheetViews>
    <sheetView workbookViewId="0">
      <selection activeCell="K25" sqref="K25"/>
    </sheetView>
  </sheetViews>
  <sheetFormatPr defaultColWidth="8.83984375" defaultRowHeight="14.4"/>
  <cols>
    <col min="1" max="1" width="60" customWidth="1"/>
    <col min="3" max="3" width="18.26171875" customWidth="1"/>
    <col min="4" max="7" width="0" hidden="1" customWidth="1"/>
    <col min="8" max="8" width="12.15625" hidden="1" customWidth="1"/>
    <col min="9" max="9" width="0" hidden="1" customWidth="1"/>
    <col min="11" max="11" width="12.83984375" customWidth="1"/>
    <col min="14" max="14" width="13" customWidth="1"/>
    <col min="15" max="15" width="13.578125" customWidth="1"/>
  </cols>
  <sheetData>
    <row r="1" spans="1:33">
      <c r="A1" t="s">
        <v>0</v>
      </c>
    </row>
    <row r="2" spans="1:33">
      <c r="A2" s="1" t="s">
        <v>1</v>
      </c>
    </row>
    <row r="3" spans="1:33">
      <c r="A3" s="2" t="s">
        <v>39</v>
      </c>
    </row>
    <row r="4" spans="1:33" s="3" customFormat="1">
      <c r="A4" s="3" t="s">
        <v>3</v>
      </c>
      <c r="B4" s="4">
        <v>0</v>
      </c>
      <c r="C4" s="4">
        <v>5.5555555555555558E-3</v>
      </c>
      <c r="D4" s="4">
        <v>4.027777777777778E-2</v>
      </c>
      <c r="E4" s="4">
        <v>7.2222222222222229E-2</v>
      </c>
      <c r="F4" s="4">
        <v>9.6527777777777768E-2</v>
      </c>
      <c r="G4" s="4">
        <v>0.11805555555555557</v>
      </c>
      <c r="H4" s="4">
        <v>0.16874999999999998</v>
      </c>
      <c r="I4" s="4">
        <v>0.21597222222222223</v>
      </c>
      <c r="J4" s="4">
        <v>0.23819444444444446</v>
      </c>
      <c r="K4" s="4">
        <v>0.27083333333333331</v>
      </c>
      <c r="L4" s="4">
        <v>0.29583333333333334</v>
      </c>
      <c r="M4" s="4">
        <v>0.30416666666666664</v>
      </c>
      <c r="N4" s="4">
        <v>0.32500000000000001</v>
      </c>
      <c r="O4" s="4">
        <v>0.3520833333333333</v>
      </c>
      <c r="P4" s="4">
        <v>0.37083333333333335</v>
      </c>
      <c r="Q4" s="4">
        <v>0.38125000000000003</v>
      </c>
      <c r="R4" s="4">
        <v>0.38819444444444445</v>
      </c>
      <c r="S4" s="86">
        <v>0.39513888888888887</v>
      </c>
      <c r="T4" s="86">
        <v>0.40069444444444446</v>
      </c>
      <c r="U4" s="4">
        <v>0.40347222222222223</v>
      </c>
      <c r="V4" s="4"/>
      <c r="W4" s="4"/>
      <c r="X4" s="4"/>
      <c r="Y4" s="6"/>
      <c r="Z4" s="6"/>
      <c r="AA4" s="6"/>
      <c r="AB4" s="6"/>
      <c r="AC4" s="6"/>
      <c r="AD4" s="6"/>
      <c r="AE4" s="6"/>
      <c r="AF4" s="6"/>
      <c r="AG4" s="6"/>
    </row>
    <row r="5" spans="1:33">
      <c r="B5" t="s">
        <v>4</v>
      </c>
      <c r="C5" t="s">
        <v>40</v>
      </c>
      <c r="D5" t="s">
        <v>41</v>
      </c>
      <c r="E5" t="s">
        <v>42</v>
      </c>
      <c r="F5" t="s">
        <v>43</v>
      </c>
      <c r="G5" t="s">
        <v>44</v>
      </c>
      <c r="H5" t="s">
        <v>45</v>
      </c>
      <c r="I5" t="s">
        <v>46</v>
      </c>
      <c r="J5" t="s">
        <v>47</v>
      </c>
      <c r="K5" t="s">
        <v>48</v>
      </c>
      <c r="L5" t="s">
        <v>49</v>
      </c>
      <c r="M5" t="s">
        <v>50</v>
      </c>
      <c r="N5" t="s">
        <v>51</v>
      </c>
      <c r="O5" t="s">
        <v>17</v>
      </c>
      <c r="P5" t="s">
        <v>52</v>
      </c>
      <c r="Q5" t="s">
        <v>53</v>
      </c>
      <c r="R5" t="s">
        <v>19</v>
      </c>
      <c r="S5" t="s">
        <v>20</v>
      </c>
      <c r="T5" t="s">
        <v>21</v>
      </c>
      <c r="U5" t="s">
        <v>54</v>
      </c>
      <c r="Y5" s="7"/>
      <c r="Z5" s="7"/>
      <c r="AA5" s="7"/>
      <c r="AB5" s="7"/>
      <c r="AC5" s="7"/>
      <c r="AD5" s="7"/>
      <c r="AF5" s="7"/>
      <c r="AG5" s="7"/>
    </row>
    <row r="6" spans="1:33" ht="15.3">
      <c r="A6" s="8" t="s">
        <v>23</v>
      </c>
      <c r="B6" s="9"/>
      <c r="C6" s="9"/>
      <c r="D6" s="9">
        <v>2</v>
      </c>
      <c r="E6" s="9"/>
      <c r="F6" s="9">
        <v>1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10"/>
      <c r="W6" s="10"/>
      <c r="X6" s="8" t="s">
        <v>23</v>
      </c>
      <c r="Y6" s="10"/>
      <c r="Z6" s="10"/>
      <c r="AA6" s="10"/>
      <c r="AB6" s="10"/>
      <c r="AC6" s="10"/>
      <c r="AD6" s="10"/>
      <c r="AE6" s="10"/>
      <c r="AF6" s="10"/>
      <c r="AG6" s="10"/>
    </row>
    <row r="7" spans="1:33" ht="15.3">
      <c r="A7" s="11" t="s">
        <v>24</v>
      </c>
      <c r="B7" s="12"/>
      <c r="C7" s="12">
        <v>2</v>
      </c>
      <c r="D7" s="12"/>
      <c r="E7" s="12">
        <v>2</v>
      </c>
      <c r="F7" s="12"/>
      <c r="G7" s="12">
        <v>2</v>
      </c>
      <c r="H7" s="12">
        <v>1</v>
      </c>
      <c r="I7" s="12">
        <v>2</v>
      </c>
      <c r="J7" s="12">
        <v>2</v>
      </c>
      <c r="K7" s="12">
        <v>2</v>
      </c>
      <c r="L7" s="12">
        <v>2</v>
      </c>
      <c r="M7" s="12">
        <v>2</v>
      </c>
      <c r="N7" s="12"/>
      <c r="O7" s="12">
        <v>2</v>
      </c>
      <c r="P7" s="12">
        <v>2</v>
      </c>
      <c r="Q7" s="12">
        <v>2</v>
      </c>
      <c r="R7" s="12">
        <v>2</v>
      </c>
      <c r="S7" s="12">
        <v>2</v>
      </c>
      <c r="T7" s="12">
        <v>2</v>
      </c>
      <c r="U7" s="12"/>
      <c r="V7" s="13"/>
      <c r="W7" s="13"/>
      <c r="X7" s="11" t="s">
        <v>24</v>
      </c>
      <c r="Y7" s="13"/>
      <c r="Z7" s="13"/>
      <c r="AA7" s="13"/>
      <c r="AB7" s="13"/>
      <c r="AC7" s="13"/>
      <c r="AD7" s="13"/>
      <c r="AE7" s="13"/>
      <c r="AF7" s="13"/>
      <c r="AG7" s="13"/>
    </row>
    <row r="8" spans="1:33" s="14" customFormat="1" ht="15.3">
      <c r="A8" s="8" t="s">
        <v>25</v>
      </c>
      <c r="B8" s="9"/>
      <c r="C8" s="9"/>
      <c r="D8" s="9">
        <v>1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10"/>
      <c r="W8" s="10"/>
      <c r="X8" s="8" t="s">
        <v>25</v>
      </c>
      <c r="Y8" s="10"/>
      <c r="Z8" s="10"/>
      <c r="AA8" s="10"/>
      <c r="AB8" s="10"/>
      <c r="AC8" s="10"/>
      <c r="AD8" s="10"/>
      <c r="AE8" s="10"/>
      <c r="AF8" s="10"/>
      <c r="AG8" s="10"/>
    </row>
    <row r="9" spans="1:33" ht="15.3">
      <c r="A9" s="11" t="s">
        <v>26</v>
      </c>
      <c r="B9" s="12"/>
      <c r="C9" s="12">
        <v>2</v>
      </c>
      <c r="D9" s="12"/>
      <c r="E9" s="12"/>
      <c r="F9" s="12"/>
      <c r="G9" s="12">
        <v>1</v>
      </c>
      <c r="H9" s="12">
        <v>1</v>
      </c>
      <c r="I9" s="12"/>
      <c r="J9" s="12"/>
      <c r="K9" s="12">
        <v>1</v>
      </c>
      <c r="L9" s="12"/>
      <c r="M9" s="12">
        <v>1</v>
      </c>
      <c r="N9" s="12">
        <v>1</v>
      </c>
      <c r="O9" s="12"/>
      <c r="P9" s="12"/>
      <c r="Q9" s="12"/>
      <c r="R9" s="12"/>
      <c r="S9" s="12"/>
      <c r="T9" s="12"/>
      <c r="U9" s="12"/>
      <c r="V9" s="13"/>
      <c r="W9" s="13"/>
      <c r="X9" s="11" t="s">
        <v>26</v>
      </c>
      <c r="Y9" s="13"/>
      <c r="Z9" s="13"/>
      <c r="AA9" s="13"/>
      <c r="AB9" s="13"/>
      <c r="AC9" s="13"/>
      <c r="AD9" s="13"/>
      <c r="AE9" s="13"/>
      <c r="AF9" s="13"/>
      <c r="AG9" s="13"/>
    </row>
    <row r="10" spans="1:33" s="14" customFormat="1" ht="15.3">
      <c r="A10" s="8" t="s">
        <v>27</v>
      </c>
      <c r="B10" s="9"/>
      <c r="C10" s="9"/>
      <c r="D10" s="9">
        <v>2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10"/>
      <c r="W10" s="10"/>
      <c r="X10" s="8" t="s">
        <v>27</v>
      </c>
      <c r="Y10" s="10"/>
      <c r="Z10" s="10"/>
      <c r="AA10" s="10"/>
      <c r="AB10" s="10"/>
      <c r="AC10" s="10"/>
      <c r="AD10" s="10"/>
      <c r="AE10" s="10"/>
      <c r="AF10" s="10"/>
      <c r="AG10" s="10"/>
    </row>
    <row r="11" spans="1:33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3"/>
      <c r="W11" s="13"/>
      <c r="X11" s="15"/>
      <c r="Y11" s="13"/>
      <c r="Z11" s="13"/>
      <c r="AA11" s="13"/>
      <c r="AB11" s="13"/>
      <c r="AC11" s="13"/>
      <c r="AD11" s="13"/>
      <c r="AE11" s="13"/>
      <c r="AF11" s="13"/>
      <c r="AG11" s="13"/>
    </row>
    <row r="12" spans="1:33" ht="15.3">
      <c r="A12" s="16" t="s">
        <v>28</v>
      </c>
      <c r="B12" s="17">
        <v>2</v>
      </c>
      <c r="C12" s="17">
        <v>1</v>
      </c>
      <c r="D12" s="17"/>
      <c r="E12" s="17">
        <v>2</v>
      </c>
      <c r="F12" s="17">
        <v>2</v>
      </c>
      <c r="G12" s="17">
        <v>2</v>
      </c>
      <c r="H12" s="17">
        <v>1</v>
      </c>
      <c r="I12" s="17">
        <v>2</v>
      </c>
      <c r="J12" s="17">
        <v>2</v>
      </c>
      <c r="K12" s="17">
        <v>1</v>
      </c>
      <c r="L12" s="17">
        <v>1</v>
      </c>
      <c r="M12" s="17">
        <v>1</v>
      </c>
      <c r="N12" s="17">
        <v>1</v>
      </c>
      <c r="O12" s="17"/>
      <c r="P12" s="17"/>
      <c r="Q12" s="17"/>
      <c r="R12" s="17"/>
      <c r="S12" s="17"/>
      <c r="T12" s="17"/>
      <c r="U12" s="17">
        <v>2</v>
      </c>
      <c r="X12" s="16" t="s">
        <v>28</v>
      </c>
    </row>
    <row r="13" spans="1:33" s="20" customFormat="1" ht="15.3">
      <c r="A13" s="11" t="s">
        <v>29</v>
      </c>
      <c r="B13" s="18"/>
      <c r="C13" s="18">
        <v>2</v>
      </c>
      <c r="D13" s="18">
        <v>2</v>
      </c>
      <c r="E13" s="18">
        <v>1</v>
      </c>
      <c r="F13" s="18">
        <v>1</v>
      </c>
      <c r="G13" s="18"/>
      <c r="H13" s="18"/>
      <c r="I13" s="18"/>
      <c r="J13" s="18"/>
      <c r="K13" s="18">
        <v>2</v>
      </c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9"/>
      <c r="W13" s="19"/>
      <c r="X13" s="11" t="s">
        <v>29</v>
      </c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15.3">
      <c r="A14" s="16" t="s">
        <v>30</v>
      </c>
      <c r="B14" s="12"/>
      <c r="C14" s="12">
        <v>1</v>
      </c>
      <c r="D14" s="12"/>
      <c r="E14" s="12"/>
      <c r="F14" s="12">
        <v>2</v>
      </c>
      <c r="G14" s="12"/>
      <c r="H14" s="12">
        <v>1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21"/>
      <c r="W14" s="21"/>
      <c r="X14" s="16" t="s">
        <v>30</v>
      </c>
      <c r="Y14" s="13"/>
      <c r="Z14" s="13"/>
      <c r="AA14" s="13"/>
      <c r="AB14" s="13"/>
      <c r="AC14" s="13"/>
      <c r="AD14" s="13"/>
      <c r="AE14" s="13"/>
      <c r="AF14" s="13"/>
      <c r="AG14" s="13"/>
    </row>
    <row r="15" spans="1:33" s="20" customFormat="1" ht="15.3">
      <c r="A15" s="22" t="s">
        <v>31</v>
      </c>
      <c r="B15" s="18"/>
      <c r="C15" s="18"/>
      <c r="D15" s="18"/>
      <c r="E15" s="18">
        <v>1</v>
      </c>
      <c r="F15" s="18"/>
      <c r="G15" s="18"/>
      <c r="H15" s="18"/>
      <c r="I15" s="18">
        <v>1</v>
      </c>
      <c r="J15" s="18"/>
      <c r="K15" s="18"/>
      <c r="L15" s="18">
        <v>1</v>
      </c>
      <c r="M15" s="18"/>
      <c r="N15" s="18"/>
      <c r="O15" s="18">
        <v>2</v>
      </c>
      <c r="P15" s="18">
        <v>2</v>
      </c>
      <c r="Q15" s="18">
        <v>2</v>
      </c>
      <c r="R15" s="18">
        <v>2</v>
      </c>
      <c r="S15" s="18">
        <v>2</v>
      </c>
      <c r="T15" s="18">
        <v>2</v>
      </c>
      <c r="U15" s="18"/>
      <c r="V15" s="23"/>
      <c r="W15" s="23"/>
      <c r="X15" s="22" t="s">
        <v>31</v>
      </c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X16" s="15"/>
    </row>
    <row r="17" spans="1:33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9">
        <v>2</v>
      </c>
      <c r="N17" s="9">
        <v>2</v>
      </c>
      <c r="O17" s="9">
        <v>2</v>
      </c>
      <c r="P17" s="9">
        <v>2</v>
      </c>
      <c r="Q17" s="9">
        <v>2</v>
      </c>
      <c r="R17" s="9">
        <v>2</v>
      </c>
      <c r="S17" s="9">
        <v>2</v>
      </c>
      <c r="T17" s="9">
        <v>2</v>
      </c>
      <c r="U17" s="9">
        <v>2</v>
      </c>
      <c r="V17" s="10"/>
      <c r="W17" s="10"/>
      <c r="X17" s="8" t="s">
        <v>32</v>
      </c>
      <c r="Y17" s="10"/>
      <c r="Z17" s="10"/>
      <c r="AA17" s="10"/>
      <c r="AB17" s="10"/>
      <c r="AC17" s="10"/>
      <c r="AD17" s="10"/>
      <c r="AE17" s="10"/>
      <c r="AF17" s="10"/>
      <c r="AG17" s="10"/>
    </row>
    <row r="18" spans="1:33" ht="15.3">
      <c r="A18" s="11" t="s">
        <v>33</v>
      </c>
      <c r="B18" s="12"/>
      <c r="C18" s="12"/>
      <c r="D18" s="12"/>
      <c r="E18" s="12"/>
      <c r="F18" s="12"/>
      <c r="G18" s="12"/>
      <c r="H18" s="12">
        <v>2</v>
      </c>
      <c r="I18" s="12">
        <v>1</v>
      </c>
      <c r="J18" s="12">
        <v>2</v>
      </c>
      <c r="K18" s="12">
        <v>1</v>
      </c>
      <c r="L18" s="12"/>
      <c r="M18" s="12">
        <v>2</v>
      </c>
      <c r="N18" s="12">
        <v>1</v>
      </c>
      <c r="O18" s="12"/>
      <c r="P18" s="12"/>
      <c r="Q18" s="12"/>
      <c r="R18" s="12"/>
      <c r="S18" s="12"/>
      <c r="T18" s="12"/>
      <c r="U18" s="12"/>
      <c r="V18" s="21"/>
      <c r="W18" s="21"/>
      <c r="X18" s="11" t="s">
        <v>33</v>
      </c>
      <c r="Y18" s="13"/>
      <c r="Z18" s="13"/>
      <c r="AA18" s="13"/>
      <c r="AB18" s="13"/>
      <c r="AC18" s="13"/>
      <c r="AD18" s="13"/>
      <c r="AE18" s="13"/>
      <c r="AF18" s="13"/>
      <c r="AG18" s="13"/>
    </row>
    <row r="19" spans="1:33" s="14" customFormat="1" ht="15.3">
      <c r="A19" s="8" t="s">
        <v>34</v>
      </c>
      <c r="B19" s="9"/>
      <c r="C19" s="9"/>
      <c r="D19" s="9">
        <v>2</v>
      </c>
      <c r="E19" s="9">
        <v>2</v>
      </c>
      <c r="F19" s="9">
        <v>1</v>
      </c>
      <c r="G19" s="9">
        <v>2</v>
      </c>
      <c r="H19" s="9">
        <v>1</v>
      </c>
      <c r="I19" s="9"/>
      <c r="J19" s="9"/>
      <c r="K19" s="9">
        <v>1</v>
      </c>
      <c r="L19" s="9">
        <v>1</v>
      </c>
      <c r="M19" s="9">
        <v>1</v>
      </c>
      <c r="N19" s="9">
        <v>2</v>
      </c>
      <c r="O19" s="9"/>
      <c r="P19" s="9"/>
      <c r="Q19" s="9"/>
      <c r="R19" s="9"/>
      <c r="S19" s="9"/>
      <c r="T19" s="9"/>
      <c r="U19" s="9"/>
      <c r="V19" s="24"/>
      <c r="W19" s="24"/>
      <c r="X19" s="8" t="s">
        <v>34</v>
      </c>
      <c r="Y19" s="10"/>
      <c r="Z19" s="10"/>
      <c r="AA19" s="10"/>
      <c r="AB19" s="10"/>
      <c r="AC19" s="10"/>
      <c r="AD19" s="10"/>
      <c r="AE19" s="10"/>
      <c r="AF19" s="10"/>
      <c r="AG19" s="10"/>
    </row>
    <row r="20" spans="1:33" ht="15.3">
      <c r="A20" s="11" t="s">
        <v>35</v>
      </c>
      <c r="B20" s="12"/>
      <c r="C20" s="12"/>
      <c r="D20" s="12"/>
      <c r="E20" s="12">
        <v>1</v>
      </c>
      <c r="F20" s="12"/>
      <c r="G20" s="12">
        <v>2</v>
      </c>
      <c r="H20" s="12"/>
      <c r="I20" s="12">
        <v>2</v>
      </c>
      <c r="J20" s="12">
        <v>2</v>
      </c>
      <c r="K20" s="12">
        <v>2</v>
      </c>
      <c r="L20" s="12">
        <v>2</v>
      </c>
      <c r="M20" s="12">
        <v>1</v>
      </c>
      <c r="N20" s="12"/>
      <c r="O20" s="12">
        <v>2</v>
      </c>
      <c r="P20" s="12">
        <v>2</v>
      </c>
      <c r="Q20" s="12">
        <v>2</v>
      </c>
      <c r="R20" s="12">
        <v>2</v>
      </c>
      <c r="S20" s="12">
        <v>2</v>
      </c>
      <c r="T20" s="12">
        <v>2</v>
      </c>
      <c r="U20" s="12"/>
      <c r="V20" s="21"/>
      <c r="W20" s="21"/>
      <c r="X20" s="11" t="s">
        <v>35</v>
      </c>
      <c r="Y20" s="13"/>
      <c r="Z20" s="13"/>
      <c r="AA20" s="13"/>
      <c r="AB20" s="13"/>
      <c r="AC20" s="13"/>
      <c r="AD20" s="13"/>
      <c r="AE20" s="13"/>
      <c r="AF20" s="13"/>
      <c r="AG20" s="13"/>
    </row>
    <row r="21" spans="1:33" s="14" customFormat="1" ht="15.3">
      <c r="A21" s="8" t="s">
        <v>36</v>
      </c>
      <c r="B21" s="9"/>
      <c r="C21" s="9">
        <v>1</v>
      </c>
      <c r="D21" s="9"/>
      <c r="E21" s="9">
        <v>1</v>
      </c>
      <c r="F21" s="9"/>
      <c r="G21" s="9"/>
      <c r="H21" s="9"/>
      <c r="I21" s="9">
        <v>1</v>
      </c>
      <c r="J21" s="9">
        <v>1</v>
      </c>
      <c r="K21" s="9">
        <v>1</v>
      </c>
      <c r="L21" s="9">
        <v>1</v>
      </c>
      <c r="M21" s="9"/>
      <c r="N21" s="9">
        <v>1</v>
      </c>
      <c r="O21" s="9">
        <v>2</v>
      </c>
      <c r="P21" s="9">
        <v>2</v>
      </c>
      <c r="Q21" s="9">
        <v>2</v>
      </c>
      <c r="R21" s="9">
        <v>2</v>
      </c>
      <c r="S21" s="9">
        <v>2</v>
      </c>
      <c r="T21" s="9">
        <v>2</v>
      </c>
      <c r="U21" s="9"/>
      <c r="V21" s="24"/>
      <c r="W21" s="24"/>
      <c r="X21" s="8" t="s">
        <v>36</v>
      </c>
      <c r="Y21" s="10"/>
      <c r="Z21" s="10"/>
      <c r="AA21" s="10"/>
      <c r="AB21" s="10"/>
      <c r="AC21" s="10"/>
      <c r="AD21" s="10"/>
      <c r="AE21" s="10"/>
      <c r="AF21" s="10"/>
      <c r="AG21" s="10"/>
    </row>
    <row r="22" spans="1:33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21"/>
      <c r="W22" s="21"/>
      <c r="X22" s="28"/>
      <c r="Y22" s="13"/>
      <c r="Z22" s="13"/>
      <c r="AA22" s="13"/>
      <c r="AB22" s="13"/>
      <c r="AC22" s="13"/>
      <c r="AD22" s="13"/>
      <c r="AE22" s="13"/>
      <c r="AF22" s="13"/>
      <c r="AG22" s="13"/>
    </row>
    <row r="23" spans="1:33" ht="15.3">
      <c r="A23" s="15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X23" s="15"/>
    </row>
    <row r="24" spans="1:33" s="20" customFormat="1" ht="15.3">
      <c r="A24" s="16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9"/>
      <c r="W24" s="19"/>
      <c r="X24" s="16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15.3">
      <c r="A25" s="11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3"/>
      <c r="W25" s="13"/>
      <c r="X25" s="11"/>
      <c r="Y25" s="13"/>
      <c r="Z25" s="13"/>
      <c r="AA25" s="13"/>
      <c r="AB25" s="13"/>
      <c r="AC25" s="13"/>
      <c r="AD25" s="13"/>
      <c r="AE25" s="13"/>
      <c r="AF25" s="13"/>
      <c r="AG25" s="13"/>
    </row>
    <row r="26" spans="1:33" s="20" customFormat="1" ht="15.3">
      <c r="A26" s="16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9"/>
      <c r="W26" s="19"/>
      <c r="X26" s="16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15.3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3"/>
      <c r="W27" s="13"/>
      <c r="X27" s="11"/>
      <c r="Y27" s="13"/>
      <c r="Z27" s="13"/>
      <c r="AA27" s="13"/>
      <c r="AB27" s="13"/>
      <c r="AC27" s="13"/>
      <c r="AD27" s="13"/>
      <c r="AE27" s="13"/>
      <c r="AF27" s="13"/>
      <c r="AG27" s="13"/>
    </row>
    <row r="28" spans="1:33" s="20" customFormat="1" ht="15.3">
      <c r="A28" s="26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23"/>
      <c r="W28" s="23"/>
      <c r="X28" s="27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s="3" customFormat="1" ht="15.3">
      <c r="A29" s="25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21"/>
      <c r="W29" s="21"/>
      <c r="X29" s="28"/>
      <c r="Y29" s="13"/>
      <c r="Z29" s="13"/>
      <c r="AA29" s="13"/>
      <c r="AB29" s="13"/>
      <c r="AC29" s="13"/>
      <c r="AD29" s="13"/>
      <c r="AE29" s="13"/>
      <c r="AF29" s="13"/>
      <c r="AG29" s="13"/>
    </row>
    <row r="30" spans="1:33" ht="15.3">
      <c r="A30" s="15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X30" s="15"/>
    </row>
    <row r="31" spans="1:33" s="14" customFormat="1" ht="15.3">
      <c r="A31" s="8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10"/>
      <c r="W31" s="10"/>
      <c r="X31" s="8"/>
      <c r="Y31" s="10"/>
      <c r="Z31" s="10"/>
      <c r="AA31" s="10"/>
      <c r="AB31" s="10"/>
      <c r="AC31" s="10"/>
      <c r="AD31" s="10"/>
      <c r="AE31" s="10"/>
      <c r="AF31" s="10"/>
      <c r="AG31" s="10"/>
    </row>
    <row r="32" spans="1:33" ht="15.3">
      <c r="A32" s="25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21"/>
      <c r="W32" s="21"/>
      <c r="X32" s="28"/>
      <c r="Y32" s="13"/>
      <c r="Z32" s="13"/>
      <c r="AA32" s="13"/>
      <c r="AB32" s="13"/>
      <c r="AC32" s="13"/>
      <c r="AD32" s="13"/>
      <c r="AE32" s="13"/>
      <c r="AF32" s="13"/>
      <c r="AG32" s="13"/>
    </row>
    <row r="33" spans="1:33" s="14" customFormat="1" ht="15.3">
      <c r="A33" s="8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10"/>
      <c r="W33" s="10"/>
      <c r="X33" s="8"/>
      <c r="Y33" s="10"/>
      <c r="Z33" s="10"/>
      <c r="AA33" s="10"/>
      <c r="AB33" s="10"/>
      <c r="AC33" s="10"/>
      <c r="AD33" s="10"/>
      <c r="AE33" s="10"/>
      <c r="AF33" s="10"/>
      <c r="AG33" s="10"/>
    </row>
    <row r="34" spans="1:33" s="3" customFormat="1" ht="15.3">
      <c r="A34" s="1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3"/>
      <c r="W34" s="13"/>
      <c r="X34" s="11"/>
      <c r="Y34" s="13"/>
      <c r="Z34" s="13"/>
      <c r="AA34" s="13"/>
      <c r="AB34" s="13"/>
      <c r="AC34" s="13"/>
      <c r="AD34" s="13"/>
      <c r="AE34" s="13"/>
      <c r="AF34" s="13"/>
      <c r="AG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A3" sqref="A3"/>
    </sheetView>
  </sheetViews>
  <sheetFormatPr defaultColWidth="8.83984375" defaultRowHeight="14.4"/>
  <cols>
    <col min="1" max="1" width="60" customWidth="1"/>
    <col min="2" max="2" width="10.41796875" customWidth="1"/>
    <col min="4" max="4" width="10.83984375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164</v>
      </c>
    </row>
    <row r="4" spans="1:27" s="3" customFormat="1">
      <c r="A4" s="3" t="s">
        <v>3</v>
      </c>
      <c r="B4" s="4">
        <v>0</v>
      </c>
      <c r="C4" s="4">
        <v>2.1527777777777781E-2</v>
      </c>
      <c r="D4" s="4">
        <v>3.4027777777777775E-2</v>
      </c>
      <c r="E4" s="4">
        <v>5.7638888888888885E-2</v>
      </c>
      <c r="F4" s="4">
        <v>7.7083333333333337E-2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165</v>
      </c>
      <c r="C5" t="s">
        <v>166</v>
      </c>
      <c r="D5" t="s">
        <v>167</v>
      </c>
      <c r="E5" t="s">
        <v>168</v>
      </c>
      <c r="F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/>
      <c r="E6" s="9">
        <v>2</v>
      </c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>
        <v>2</v>
      </c>
      <c r="D7" s="12">
        <v>2</v>
      </c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>
        <v>1</v>
      </c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>
        <v>1</v>
      </c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>
        <v>2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2</v>
      </c>
      <c r="E18" s="12">
        <v>2</v>
      </c>
      <c r="F18" s="12">
        <v>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>
        <v>2</v>
      </c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/>
      <c r="D21" s="9">
        <v>2</v>
      </c>
      <c r="E21" s="9">
        <v>1</v>
      </c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400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H20" sqref="H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608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1.9444444444444445E-2</v>
      </c>
      <c r="E4" s="4">
        <v>3.6805555555555557E-2</v>
      </c>
      <c r="F4" s="4">
        <v>5.7638888888888885E-2</v>
      </c>
      <c r="G4" s="4">
        <v>6.805555555555555E-2</v>
      </c>
      <c r="H4" s="4">
        <v>8.0555555555555561E-2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90</v>
      </c>
      <c r="D5" t="s">
        <v>605</v>
      </c>
      <c r="E5" t="s">
        <v>141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>
        <v>2</v>
      </c>
      <c r="G7" s="12">
        <v>2</v>
      </c>
      <c r="H7" s="12"/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>
        <v>2</v>
      </c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18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2</v>
      </c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>
        <v>1</v>
      </c>
      <c r="E20" s="12"/>
      <c r="F20" s="12">
        <v>1</v>
      </c>
      <c r="G20" s="12">
        <v>1</v>
      </c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>
        <v>2</v>
      </c>
      <c r="F21" s="9">
        <v>2</v>
      </c>
      <c r="G21" s="9">
        <v>2</v>
      </c>
      <c r="H21" s="9"/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40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8.68359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608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1.9444444444444445E-2</v>
      </c>
      <c r="E4" s="34">
        <v>3.6805555555555557E-2</v>
      </c>
      <c r="F4" s="34">
        <v>5.7638888888888892E-2</v>
      </c>
      <c r="G4" s="34">
        <v>6.805555555555555E-2</v>
      </c>
      <c r="H4" s="34">
        <v>8.0555555555555547E-2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90</v>
      </c>
      <c r="D5" s="29" t="s">
        <v>605</v>
      </c>
      <c r="E5" s="29" t="s">
        <v>141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>
        <v>2</v>
      </c>
      <c r="F6" s="88">
        <v>1</v>
      </c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>
        <v>2</v>
      </c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>
        <v>1</v>
      </c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52"/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2</v>
      </c>
      <c r="E19" s="88">
        <v>1</v>
      </c>
      <c r="F19" s="88">
        <v>1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2</v>
      </c>
      <c r="E20" s="52"/>
      <c r="F20" s="52"/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>
        <v>1</v>
      </c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402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HYPERLINK("https://archive.org/details/SpaceCoastRadioNEWS08142013","https://archive.org/details/SpaceCoastRadioNEWS08142013")</f>
        <v>https://archive.org/details/SpaceCoastRadioNEWS08142013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1.9444444444444445E-2</v>
      </c>
      <c r="E4" s="63">
        <v>3.6805555555555557E-2</v>
      </c>
      <c r="F4" s="63">
        <v>5.7638888888888885E-2</v>
      </c>
      <c r="G4" s="63">
        <v>6.805555555555555E-2</v>
      </c>
      <c r="H4" s="63">
        <v>8.0555555555555561E-2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90</v>
      </c>
      <c r="D5" s="58" t="s">
        <v>605</v>
      </c>
      <c r="E5" s="58" t="s">
        <v>141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/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/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>
        <v>2</v>
      </c>
      <c r="H15" s="75">
        <v>2</v>
      </c>
      <c r="I15" s="75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8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>
        <v>2</v>
      </c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8">
        <v>2</v>
      </c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1">
        <v>2</v>
      </c>
      <c r="G20" s="71">
        <v>2</v>
      </c>
      <c r="H20" s="70"/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>
        <v>2</v>
      </c>
      <c r="E21" s="67"/>
      <c r="F21" s="67">
        <v>2</v>
      </c>
      <c r="G21" s="67">
        <v>2</v>
      </c>
      <c r="H21" s="67"/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8142013"/>
  </hyperlinks>
  <pageMargins left="0.7" right="0.7" top="0.75" bottom="0.75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>
  <dimension ref="A1:AB34"/>
  <sheetViews>
    <sheetView zoomScaleNormal="100" zoomScalePageLayoutView="150" workbookViewId="0">
      <selection activeCell="H20" sqref="H20"/>
    </sheetView>
  </sheetViews>
  <sheetFormatPr defaultColWidth="8.83984375" defaultRowHeight="14.4"/>
  <cols>
    <col min="1" max="1" width="60" customWidth="1"/>
  </cols>
  <sheetData>
    <row r="1" spans="1:28">
      <c r="A1" t="s">
        <v>0</v>
      </c>
    </row>
    <row r="2" spans="1:28">
      <c r="A2" s="1" t="s">
        <v>476</v>
      </c>
    </row>
    <row r="3" spans="1:28">
      <c r="A3" s="2" t="s">
        <v>609</v>
      </c>
    </row>
    <row r="4" spans="1:28" s="3" customFormat="1">
      <c r="A4" s="3" t="s">
        <v>3</v>
      </c>
      <c r="B4" s="4">
        <v>0</v>
      </c>
      <c r="C4" s="4">
        <v>2.7777777777777779E-3</v>
      </c>
      <c r="D4" s="4">
        <v>3.3333333333333333E-2</v>
      </c>
      <c r="E4" s="4">
        <v>4.9305555555555554E-2</v>
      </c>
      <c r="F4" s="4">
        <v>6.1111111111111116E-2</v>
      </c>
      <c r="G4" s="4">
        <v>7.2916666666666671E-2</v>
      </c>
      <c r="H4" s="4">
        <v>8.3333333333333329E-2</v>
      </c>
      <c r="I4" s="4">
        <v>9.5138888888888884E-2</v>
      </c>
      <c r="J4" s="4"/>
      <c r="K4" s="4"/>
      <c r="L4" s="4"/>
      <c r="M4" s="4"/>
      <c r="N4" s="4"/>
      <c r="O4" s="4"/>
      <c r="P4" s="4"/>
      <c r="Q4" s="4"/>
      <c r="R4" s="4"/>
      <c r="S4" s="4"/>
      <c r="T4" s="6"/>
      <c r="U4" s="6"/>
      <c r="V4" s="6"/>
      <c r="W4" s="6"/>
      <c r="X4" s="6"/>
      <c r="Y4" s="6"/>
      <c r="Z4" s="6"/>
      <c r="AA4" s="6"/>
      <c r="AB4" s="6"/>
    </row>
    <row r="5" spans="1:28">
      <c r="B5" t="s">
        <v>4</v>
      </c>
      <c r="C5" t="s">
        <v>610</v>
      </c>
      <c r="D5" t="s">
        <v>555</v>
      </c>
      <c r="E5" t="s">
        <v>56</v>
      </c>
      <c r="F5" t="s">
        <v>489</v>
      </c>
      <c r="G5" t="s">
        <v>602</v>
      </c>
      <c r="H5" t="s">
        <v>94</v>
      </c>
      <c r="I5" t="s">
        <v>98</v>
      </c>
      <c r="T5" s="7"/>
      <c r="U5" s="7"/>
      <c r="V5" s="7"/>
      <c r="W5" s="7"/>
      <c r="X5" s="7"/>
      <c r="Y5" s="7"/>
      <c r="AA5" s="7"/>
      <c r="AB5" s="7"/>
    </row>
    <row r="6" spans="1:28" ht="15.3">
      <c r="A6" s="8" t="s">
        <v>23</v>
      </c>
      <c r="B6" s="9"/>
      <c r="C6" s="9"/>
      <c r="D6" s="9">
        <v>2</v>
      </c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10"/>
      <c r="S6" s="8" t="s">
        <v>23</v>
      </c>
      <c r="T6" s="10"/>
      <c r="U6" s="10"/>
      <c r="V6" s="10"/>
      <c r="W6" s="10"/>
      <c r="X6" s="10"/>
      <c r="Y6" s="10"/>
      <c r="Z6" s="10"/>
      <c r="AA6" s="10"/>
      <c r="AB6" s="10"/>
    </row>
    <row r="7" spans="1:28" ht="15.3">
      <c r="A7" s="11" t="s">
        <v>24</v>
      </c>
      <c r="B7" s="12"/>
      <c r="C7" s="12">
        <v>2</v>
      </c>
      <c r="D7" s="12"/>
      <c r="E7" s="12"/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3"/>
      <c r="S7" s="11" t="s">
        <v>24</v>
      </c>
      <c r="T7" s="13"/>
      <c r="U7" s="13"/>
      <c r="V7" s="13"/>
      <c r="W7" s="13"/>
      <c r="X7" s="13"/>
      <c r="Y7" s="13"/>
      <c r="Z7" s="13"/>
      <c r="AA7" s="13"/>
      <c r="AB7" s="13"/>
    </row>
    <row r="8" spans="1:28" s="14" customFormat="1" ht="15.3">
      <c r="A8" s="8" t="s">
        <v>25</v>
      </c>
      <c r="B8" s="9"/>
      <c r="C8" s="9"/>
      <c r="D8" s="9">
        <v>1</v>
      </c>
      <c r="E8" s="9">
        <v>2</v>
      </c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10"/>
      <c r="S8" s="8" t="s">
        <v>25</v>
      </c>
      <c r="T8" s="10"/>
      <c r="U8" s="10"/>
      <c r="V8" s="10"/>
      <c r="W8" s="10"/>
      <c r="X8" s="10"/>
      <c r="Y8" s="10"/>
      <c r="Z8" s="10"/>
      <c r="AA8" s="10"/>
      <c r="AB8" s="10"/>
    </row>
    <row r="9" spans="1:28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3"/>
      <c r="S9" s="11" t="s">
        <v>26</v>
      </c>
      <c r="T9" s="13"/>
      <c r="U9" s="13"/>
      <c r="V9" s="13"/>
      <c r="W9" s="13"/>
      <c r="X9" s="13"/>
      <c r="Y9" s="13"/>
      <c r="Z9" s="13"/>
      <c r="AA9" s="13"/>
      <c r="AB9" s="13"/>
    </row>
    <row r="10" spans="1:28" s="14" customFormat="1" ht="15.3">
      <c r="A10" s="8" t="s">
        <v>27</v>
      </c>
      <c r="B10" s="9"/>
      <c r="C10" s="9"/>
      <c r="D10" s="9"/>
      <c r="E10" s="9">
        <v>2</v>
      </c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10"/>
      <c r="S10" s="8" t="s">
        <v>99</v>
      </c>
      <c r="T10" s="10"/>
      <c r="U10" s="10"/>
      <c r="V10" s="10"/>
      <c r="W10" s="10"/>
      <c r="X10" s="10"/>
      <c r="Y10" s="10"/>
      <c r="Z10" s="10"/>
      <c r="AA10" s="10"/>
      <c r="AB10" s="10"/>
    </row>
    <row r="11" spans="1:28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3"/>
      <c r="S11" s="11" t="s">
        <v>100</v>
      </c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99">
        <v>2</v>
      </c>
      <c r="G12" s="17">
        <v>2</v>
      </c>
      <c r="H12" s="17">
        <v>2</v>
      </c>
      <c r="I12" s="17">
        <v>2</v>
      </c>
      <c r="S12" s="15"/>
    </row>
    <row r="13" spans="1:28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9"/>
      <c r="S13" s="16" t="s">
        <v>101</v>
      </c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1"/>
      <c r="S14" s="28" t="s">
        <v>102</v>
      </c>
      <c r="T14" s="13"/>
      <c r="U14" s="13"/>
      <c r="V14" s="13"/>
      <c r="W14" s="13"/>
      <c r="X14" s="13"/>
      <c r="Y14" s="13"/>
      <c r="Z14" s="13"/>
      <c r="AA14" s="13"/>
      <c r="AB14" s="13"/>
    </row>
    <row r="15" spans="1:28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3"/>
      <c r="S15" s="27" t="s">
        <v>102</v>
      </c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5.3">
      <c r="A16" s="15"/>
      <c r="B16" s="17"/>
      <c r="C16" s="17"/>
      <c r="D16" s="17"/>
      <c r="E16" s="17"/>
      <c r="F16" s="17"/>
      <c r="G16" s="17"/>
      <c r="H16" s="17"/>
      <c r="I16" s="17"/>
      <c r="S16" s="15"/>
    </row>
    <row r="17" spans="1:28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10"/>
      <c r="S17" s="8" t="s">
        <v>103</v>
      </c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3">
      <c r="A18" s="11" t="s">
        <v>33</v>
      </c>
      <c r="B18" s="12"/>
      <c r="C18" s="12"/>
      <c r="D18" s="12">
        <v>2</v>
      </c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1"/>
      <c r="S18" s="28" t="s">
        <v>102</v>
      </c>
      <c r="T18" s="13"/>
      <c r="U18" s="13"/>
      <c r="V18" s="13"/>
      <c r="W18" s="13"/>
      <c r="X18" s="13"/>
      <c r="Y18" s="13"/>
      <c r="Z18" s="13"/>
      <c r="AA18" s="13"/>
      <c r="AB18" s="13"/>
    </row>
    <row r="19" spans="1:28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24"/>
      <c r="S19" s="95" t="s">
        <v>102</v>
      </c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3">
      <c r="A20" s="11" t="s">
        <v>35</v>
      </c>
      <c r="B20" s="12"/>
      <c r="C20" s="12">
        <v>1</v>
      </c>
      <c r="D20" s="12">
        <v>1</v>
      </c>
      <c r="E20" s="12"/>
      <c r="F20" s="12">
        <v>1</v>
      </c>
      <c r="G20" s="12">
        <v>1</v>
      </c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1"/>
      <c r="S20" s="28" t="s">
        <v>102</v>
      </c>
      <c r="T20" s="13"/>
      <c r="U20" s="13"/>
      <c r="V20" s="13"/>
      <c r="W20" s="13"/>
      <c r="X20" s="13"/>
      <c r="Y20" s="13"/>
      <c r="Z20" s="13"/>
      <c r="AA20" s="13"/>
      <c r="AB20" s="13"/>
    </row>
    <row r="21" spans="1:28" s="14" customFormat="1" ht="15.3">
      <c r="A21" s="8" t="s">
        <v>36</v>
      </c>
      <c r="B21" s="9"/>
      <c r="C21" s="9">
        <v>2</v>
      </c>
      <c r="D21" s="9">
        <v>2</v>
      </c>
      <c r="E21" s="9"/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24"/>
      <c r="S21" s="95" t="s">
        <v>102</v>
      </c>
      <c r="T21" s="10"/>
      <c r="U21" s="10"/>
      <c r="V21" s="10"/>
      <c r="W21" s="10"/>
      <c r="X21" s="10"/>
      <c r="Y21" s="10"/>
      <c r="Z21" s="10"/>
      <c r="AA21" s="10"/>
      <c r="AB21" s="10"/>
    </row>
    <row r="22" spans="1:28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21"/>
      <c r="K22" s="21"/>
      <c r="L22" s="21"/>
      <c r="M22" s="21"/>
      <c r="N22" s="21"/>
      <c r="O22" s="21"/>
      <c r="P22" s="21"/>
      <c r="Q22" s="21"/>
      <c r="R22" s="21"/>
      <c r="S22" s="28" t="s">
        <v>102</v>
      </c>
      <c r="T22" s="13"/>
      <c r="U22" s="13"/>
      <c r="V22" s="13"/>
      <c r="W22" s="13"/>
      <c r="X22" s="13"/>
      <c r="Y22" s="13"/>
      <c r="Z22" s="13"/>
      <c r="AA22" s="13"/>
      <c r="AB22" s="13"/>
    </row>
    <row r="23" spans="1:28" ht="15.3">
      <c r="A23" s="15"/>
      <c r="S23" s="15"/>
    </row>
    <row r="24" spans="1:28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6" t="s">
        <v>104</v>
      </c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1" t="s">
        <v>105</v>
      </c>
      <c r="T25" s="13"/>
      <c r="U25" s="13"/>
      <c r="V25" s="13"/>
      <c r="W25" s="13"/>
      <c r="X25" s="13"/>
      <c r="Y25" s="13"/>
      <c r="Z25" s="13"/>
      <c r="AA25" s="13"/>
      <c r="AB25" s="13"/>
    </row>
    <row r="26" spans="1:28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6" t="s">
        <v>106</v>
      </c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1" t="s">
        <v>107</v>
      </c>
      <c r="T27" s="13"/>
      <c r="U27" s="13"/>
      <c r="V27" s="13"/>
      <c r="W27" s="13"/>
      <c r="X27" s="13"/>
      <c r="Y27" s="13"/>
      <c r="Z27" s="13"/>
      <c r="AA27" s="13"/>
      <c r="AB27" s="13"/>
    </row>
    <row r="28" spans="1:28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7" t="s">
        <v>102</v>
      </c>
      <c r="T28" s="19"/>
      <c r="U28" s="19"/>
      <c r="V28" s="19"/>
      <c r="W28" s="19"/>
      <c r="X28" s="19"/>
      <c r="Y28" s="19"/>
      <c r="Z28" s="19"/>
      <c r="AA28" s="19"/>
      <c r="AB28" s="19"/>
    </row>
    <row r="29" spans="1:28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8" t="s">
        <v>102</v>
      </c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3">
      <c r="A30" s="15"/>
      <c r="S30" s="15"/>
    </row>
    <row r="31" spans="1:28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8" t="s">
        <v>108</v>
      </c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8" t="s">
        <v>102</v>
      </c>
      <c r="T32" s="13"/>
      <c r="U32" s="13"/>
      <c r="V32" s="13"/>
      <c r="W32" s="13"/>
      <c r="X32" s="13"/>
      <c r="Y32" s="13"/>
      <c r="Z32" s="13"/>
      <c r="AA32" s="13"/>
      <c r="AB32" s="13"/>
    </row>
    <row r="33" spans="1:28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8" t="s">
        <v>109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1" t="s">
        <v>110</v>
      </c>
      <c r="T34" s="13"/>
      <c r="U34" s="13"/>
      <c r="V34" s="13"/>
      <c r="W34" s="13"/>
      <c r="X34" s="13"/>
      <c r="Y34" s="13"/>
      <c r="Z34" s="13"/>
      <c r="AA34" s="13"/>
      <c r="AB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404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8.5234375" style="30" customWidth="1"/>
    <col min="2" max="1024" width="9.1015625" style="30" customWidth="1"/>
    <col min="1025" max="16384" width="8.83984375" style="29"/>
  </cols>
  <sheetData>
    <row r="1" spans="1:28">
      <c r="A1" s="29" t="s">
        <v>37</v>
      </c>
    </row>
    <row r="2" spans="1:28">
      <c r="A2" s="31" t="s">
        <v>476</v>
      </c>
    </row>
    <row r="3" spans="1:28">
      <c r="A3" s="32" t="s">
        <v>609</v>
      </c>
    </row>
    <row r="4" spans="1:28" s="33" customFormat="1">
      <c r="A4" s="33" t="s">
        <v>3</v>
      </c>
      <c r="B4" s="34">
        <v>0</v>
      </c>
      <c r="C4" s="34">
        <v>2.7777777777777775E-3</v>
      </c>
      <c r="D4" s="34">
        <v>3.3333333333333333E-2</v>
      </c>
      <c r="E4" s="34">
        <v>4.9305555555555554E-2</v>
      </c>
      <c r="F4" s="34">
        <v>6.1111111111111109E-2</v>
      </c>
      <c r="G4" s="34">
        <v>7.2916666666666657E-2</v>
      </c>
      <c r="H4" s="34">
        <v>8.3333333333333329E-2</v>
      </c>
      <c r="I4" s="34">
        <v>9.5138888888888884E-2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6"/>
      <c r="U4" s="36"/>
      <c r="V4" s="36"/>
      <c r="W4" s="36"/>
      <c r="X4" s="36"/>
      <c r="Y4" s="36"/>
      <c r="Z4" s="36"/>
      <c r="AA4" s="36"/>
      <c r="AB4" s="36"/>
    </row>
    <row r="5" spans="1:28">
      <c r="B5" s="29" t="s">
        <v>4</v>
      </c>
      <c r="C5" s="29" t="s">
        <v>610</v>
      </c>
      <c r="D5" s="29" t="s">
        <v>555</v>
      </c>
      <c r="E5" s="29" t="s">
        <v>56</v>
      </c>
      <c r="F5" s="29" t="s">
        <v>489</v>
      </c>
      <c r="G5" s="29" t="s">
        <v>602</v>
      </c>
      <c r="H5" s="29" t="s">
        <v>94</v>
      </c>
      <c r="I5" s="29" t="s">
        <v>98</v>
      </c>
      <c r="T5" s="37"/>
      <c r="U5" s="37"/>
      <c r="V5" s="37"/>
      <c r="W5" s="37"/>
      <c r="X5" s="37"/>
      <c r="Y5" s="37"/>
      <c r="AA5" s="37"/>
      <c r="AB5" s="37"/>
    </row>
    <row r="6" spans="1:28" ht="15.3">
      <c r="A6" s="38" t="s">
        <v>23</v>
      </c>
      <c r="B6" s="88"/>
      <c r="C6" s="88"/>
      <c r="D6" s="88">
        <v>2</v>
      </c>
      <c r="E6" s="88">
        <v>2</v>
      </c>
      <c r="F6" s="88"/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9"/>
      <c r="S6" s="38" t="s">
        <v>23</v>
      </c>
      <c r="T6" s="39"/>
      <c r="U6" s="39"/>
      <c r="V6" s="39"/>
      <c r="W6" s="39"/>
      <c r="X6" s="39"/>
      <c r="Y6" s="39"/>
      <c r="Z6" s="39"/>
      <c r="AA6" s="39"/>
      <c r="AB6" s="39"/>
    </row>
    <row r="7" spans="1:28" ht="15.3">
      <c r="A7" s="40" t="s">
        <v>24</v>
      </c>
      <c r="B7" s="52"/>
      <c r="C7" s="52">
        <v>2</v>
      </c>
      <c r="D7" s="52"/>
      <c r="E7" s="52"/>
      <c r="F7" s="52"/>
      <c r="G7" s="52">
        <v>2</v>
      </c>
      <c r="H7" s="52"/>
      <c r="I7" s="52"/>
      <c r="J7" s="41"/>
      <c r="K7" s="41"/>
      <c r="L7" s="41"/>
      <c r="M7" s="41"/>
      <c r="N7" s="41"/>
      <c r="O7" s="41"/>
      <c r="P7" s="41"/>
      <c r="Q7" s="41"/>
      <c r="R7" s="41"/>
      <c r="S7" s="40" t="s">
        <v>24</v>
      </c>
      <c r="T7" s="41"/>
      <c r="U7" s="41"/>
      <c r="V7" s="41"/>
      <c r="W7" s="41"/>
      <c r="X7" s="41"/>
      <c r="Y7" s="41"/>
      <c r="Z7" s="41"/>
      <c r="AA7" s="41"/>
      <c r="AB7" s="41"/>
    </row>
    <row r="8" spans="1:28" s="42" customFormat="1" ht="15.3">
      <c r="A8" s="38" t="s">
        <v>25</v>
      </c>
      <c r="B8" s="88"/>
      <c r="C8" s="88"/>
      <c r="D8" s="88">
        <v>2</v>
      </c>
      <c r="E8" s="88">
        <v>2</v>
      </c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9"/>
      <c r="S8" s="38" t="s">
        <v>25</v>
      </c>
      <c r="T8" s="39"/>
      <c r="U8" s="39"/>
      <c r="V8" s="39"/>
      <c r="W8" s="39"/>
      <c r="X8" s="39"/>
      <c r="Y8" s="39"/>
      <c r="Z8" s="39"/>
      <c r="AA8" s="39"/>
      <c r="AB8" s="39"/>
    </row>
    <row r="9" spans="1:28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1"/>
      <c r="S9" s="40" t="s">
        <v>26</v>
      </c>
      <c r="T9" s="41"/>
      <c r="U9" s="41"/>
      <c r="V9" s="41"/>
      <c r="W9" s="41"/>
      <c r="X9" s="41"/>
      <c r="Y9" s="41"/>
      <c r="Z9" s="41"/>
      <c r="AA9" s="41"/>
      <c r="AB9" s="41"/>
    </row>
    <row r="10" spans="1:28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9"/>
      <c r="S10" s="38" t="s">
        <v>99</v>
      </c>
      <c r="T10" s="39"/>
      <c r="U10" s="39"/>
      <c r="V10" s="39"/>
      <c r="W10" s="39"/>
      <c r="X10" s="39"/>
      <c r="Y10" s="39"/>
      <c r="Z10" s="39"/>
      <c r="AA10" s="39"/>
      <c r="AB10" s="39"/>
    </row>
    <row r="11" spans="1:28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1"/>
      <c r="S11" s="40" t="s">
        <v>100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S12" s="43"/>
    </row>
    <row r="13" spans="1:28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5"/>
      <c r="S13" s="44" t="s">
        <v>101</v>
      </c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47"/>
      <c r="S14" s="57" t="s">
        <v>102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28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49"/>
      <c r="S15" s="56" t="s">
        <v>102</v>
      </c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3">
      <c r="A16" s="43"/>
      <c r="B16" s="53"/>
      <c r="C16" s="53"/>
      <c r="D16" s="53"/>
      <c r="E16" s="53"/>
      <c r="F16" s="53"/>
      <c r="G16" s="53"/>
      <c r="H16" s="53"/>
      <c r="I16" s="53"/>
      <c r="S16" s="43"/>
    </row>
    <row r="17" spans="1:28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/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9"/>
      <c r="S17" s="38" t="s">
        <v>103</v>
      </c>
      <c r="T17" s="39"/>
      <c r="U17" s="39"/>
      <c r="V17" s="39"/>
      <c r="W17" s="39"/>
      <c r="X17" s="39"/>
      <c r="Y17" s="39"/>
      <c r="Z17" s="39"/>
      <c r="AA17" s="39"/>
      <c r="AB17" s="39"/>
    </row>
    <row r="18" spans="1:28" ht="15.3">
      <c r="A18" s="40" t="s">
        <v>33</v>
      </c>
      <c r="B18" s="52"/>
      <c r="C18" s="52"/>
      <c r="D18" s="52">
        <v>2</v>
      </c>
      <c r="E18" s="52"/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47"/>
      <c r="S18" s="57" t="s">
        <v>102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s="42" customFormat="1" ht="15.3">
      <c r="A19" s="38" t="s">
        <v>34</v>
      </c>
      <c r="B19" s="88"/>
      <c r="C19" s="88">
        <v>2</v>
      </c>
      <c r="D19" s="88">
        <v>2</v>
      </c>
      <c r="E19" s="88">
        <v>1</v>
      </c>
      <c r="F19" s="88">
        <v>1</v>
      </c>
      <c r="G19" s="88">
        <v>2</v>
      </c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50"/>
      <c r="S19" s="97" t="s">
        <v>102</v>
      </c>
      <c r="T19" s="39"/>
      <c r="U19" s="39"/>
      <c r="V19" s="39"/>
      <c r="W19" s="39"/>
      <c r="X19" s="39"/>
      <c r="Y19" s="39"/>
      <c r="Z19" s="39"/>
      <c r="AA19" s="39"/>
      <c r="AB19" s="39"/>
    </row>
    <row r="20" spans="1:28" ht="15.3">
      <c r="A20" s="40" t="s">
        <v>35</v>
      </c>
      <c r="B20" s="52"/>
      <c r="C20" s="52">
        <v>2</v>
      </c>
      <c r="D20" s="52">
        <v>2</v>
      </c>
      <c r="E20" s="52"/>
      <c r="F20" s="52"/>
      <c r="G20" s="52">
        <v>2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47"/>
      <c r="S20" s="57" t="s">
        <v>102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s="42" customFormat="1" ht="15.3">
      <c r="A21" s="38" t="s">
        <v>36</v>
      </c>
      <c r="B21" s="88"/>
      <c r="C21" s="88">
        <v>2</v>
      </c>
      <c r="D21" s="88">
        <v>1</v>
      </c>
      <c r="E21" s="88">
        <v>1</v>
      </c>
      <c r="F21" s="88">
        <v>2</v>
      </c>
      <c r="G21" s="88"/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50"/>
      <c r="S21" s="97" t="s">
        <v>102</v>
      </c>
      <c r="T21" s="39"/>
      <c r="U21" s="39"/>
      <c r="V21" s="39"/>
      <c r="W21" s="39"/>
      <c r="X21" s="39"/>
      <c r="Y21" s="39"/>
      <c r="Z21" s="39"/>
      <c r="AA21" s="39"/>
      <c r="AB21" s="39"/>
    </row>
    <row r="22" spans="1:28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57" t="s">
        <v>102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3">
      <c r="A23" s="43"/>
      <c r="S23" s="43"/>
    </row>
    <row r="24" spans="1:28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4" t="s">
        <v>104</v>
      </c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0" t="s">
        <v>105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4" t="s">
        <v>106</v>
      </c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 t="s">
        <v>107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56" t="s">
        <v>102</v>
      </c>
      <c r="T28" s="45"/>
      <c r="U28" s="45"/>
      <c r="V28" s="45"/>
      <c r="W28" s="45"/>
      <c r="X28" s="45"/>
      <c r="Y28" s="45"/>
      <c r="Z28" s="45"/>
      <c r="AA28" s="45"/>
      <c r="AB28" s="45"/>
    </row>
    <row r="29" spans="1:28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57" t="s">
        <v>102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3">
      <c r="A30" s="43"/>
      <c r="S30" s="43"/>
    </row>
    <row r="31" spans="1:28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8" t="s">
        <v>108</v>
      </c>
      <c r="T31" s="39"/>
      <c r="U31" s="39"/>
      <c r="V31" s="39"/>
      <c r="W31" s="39"/>
      <c r="X31" s="39"/>
      <c r="Y31" s="39"/>
      <c r="Z31" s="39"/>
      <c r="AA31" s="39"/>
      <c r="AB31" s="39"/>
    </row>
    <row r="32" spans="1:28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57" t="s">
        <v>102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8" t="s">
        <v>109</v>
      </c>
      <c r="T33" s="39"/>
      <c r="U33" s="39"/>
      <c r="V33" s="39"/>
      <c r="W33" s="39"/>
      <c r="X33" s="39"/>
      <c r="Y33" s="39"/>
      <c r="Z33" s="39"/>
      <c r="AA33" s="39"/>
      <c r="AB33" s="39"/>
    </row>
    <row r="34" spans="1:28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0" t="s">
        <v>110</v>
      </c>
      <c r="T34" s="41"/>
      <c r="U34" s="41"/>
      <c r="V34" s="41"/>
      <c r="W34" s="41"/>
      <c r="X34" s="41"/>
      <c r="Y34" s="41"/>
      <c r="Z34" s="41"/>
      <c r="AA34" s="41"/>
      <c r="AB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405.xml><?xml version="1.0" encoding="utf-8"?>
<worksheet xmlns="http://schemas.openxmlformats.org/spreadsheetml/2006/main" xmlns:r="http://schemas.openxmlformats.org/officeDocument/2006/relationships">
  <dimension ref="A1:AA1000"/>
  <sheetViews>
    <sheetView workbookViewId="0"/>
  </sheetViews>
  <sheetFormatPr defaultColWidth="15.1015625" defaultRowHeight="15" customHeight="1"/>
  <cols>
    <col min="1" max="1" width="52.47265625" style="59" customWidth="1"/>
    <col min="2" max="27" width="7.734375" style="59" customWidth="1"/>
    <col min="28" max="16384" width="15.1015625" style="59"/>
  </cols>
  <sheetData>
    <row r="1" spans="1:27" ht="14.4">
      <c r="A1" s="58" t="s">
        <v>0</v>
      </c>
    </row>
    <row r="2" spans="1:27" ht="14.4">
      <c r="A2" s="60" t="s">
        <v>476</v>
      </c>
    </row>
    <row r="3" spans="1:27" ht="14.4">
      <c r="A3" s="61" t="str">
        <f>HYPERLINK("https://archive.org/details/SpaceCoastRadioNEWS08182013","https://archive.org/details/SpaceCoastRadioNEWS08182013")</f>
        <v>https://archive.org/details/SpaceCoastRadioNEWS08182013</v>
      </c>
    </row>
    <row r="4" spans="1:27" ht="14.4">
      <c r="A4" s="62" t="s">
        <v>3</v>
      </c>
      <c r="B4" s="63">
        <v>0</v>
      </c>
      <c r="C4" s="63">
        <v>2.7777777777777779E-3</v>
      </c>
      <c r="D4" s="63">
        <v>3.3333333333333333E-2</v>
      </c>
      <c r="E4" s="63">
        <v>4.9305555555555554E-2</v>
      </c>
      <c r="F4" s="63">
        <v>6.1111111111111116E-2</v>
      </c>
      <c r="G4" s="63">
        <v>7.2916666666666671E-2</v>
      </c>
      <c r="H4" s="63">
        <v>8.3333333333333329E-2</v>
      </c>
      <c r="I4" s="63">
        <v>9.5138888888888884E-2</v>
      </c>
      <c r="J4" s="63"/>
      <c r="K4" s="63"/>
      <c r="L4" s="63"/>
      <c r="M4" s="63"/>
      <c r="N4" s="63"/>
      <c r="O4" s="63"/>
      <c r="P4" s="63"/>
      <c r="Q4" s="63"/>
      <c r="R4" s="63"/>
      <c r="S4" s="63"/>
      <c r="T4" s="64"/>
      <c r="U4" s="64"/>
      <c r="V4" s="64"/>
      <c r="W4" s="64"/>
      <c r="X4" s="64"/>
      <c r="Y4" s="64"/>
      <c r="Z4" s="64"/>
      <c r="AA4" s="64"/>
    </row>
    <row r="5" spans="1:27" ht="14.4">
      <c r="A5" s="58"/>
      <c r="B5" s="58" t="s">
        <v>4</v>
      </c>
      <c r="C5" s="58" t="s">
        <v>610</v>
      </c>
      <c r="D5" s="58" t="s">
        <v>555</v>
      </c>
      <c r="E5" s="58" t="s">
        <v>56</v>
      </c>
      <c r="F5" s="58" t="s">
        <v>489</v>
      </c>
      <c r="G5" s="58" t="s">
        <v>602</v>
      </c>
      <c r="H5" s="58" t="s">
        <v>94</v>
      </c>
      <c r="I5" s="58" t="s">
        <v>98</v>
      </c>
      <c r="T5" s="65"/>
      <c r="U5" s="65"/>
      <c r="V5" s="65"/>
      <c r="W5" s="65"/>
      <c r="X5" s="65"/>
      <c r="Y5" s="65"/>
      <c r="AA5" s="65"/>
    </row>
    <row r="6" spans="1:27" ht="15.75" customHeight="1">
      <c r="A6" s="66" t="s">
        <v>23</v>
      </c>
      <c r="B6" s="67"/>
      <c r="C6" s="67"/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6" t="s">
        <v>23</v>
      </c>
      <c r="T6" s="67"/>
      <c r="U6" s="67"/>
      <c r="V6" s="67"/>
      <c r="W6" s="67"/>
      <c r="X6" s="67"/>
      <c r="Y6" s="67"/>
      <c r="Z6" s="67"/>
      <c r="AA6" s="67"/>
    </row>
    <row r="7" spans="1:27" ht="15.75" customHeight="1">
      <c r="A7" s="69" t="s">
        <v>24</v>
      </c>
      <c r="B7" s="70"/>
      <c r="C7" s="70">
        <v>2</v>
      </c>
      <c r="D7" s="70"/>
      <c r="E7" s="70"/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70"/>
      <c r="S7" s="69" t="s">
        <v>24</v>
      </c>
      <c r="T7" s="70"/>
      <c r="U7" s="70"/>
      <c r="V7" s="70"/>
      <c r="W7" s="70"/>
      <c r="X7" s="70"/>
      <c r="Y7" s="70"/>
      <c r="Z7" s="70"/>
      <c r="AA7" s="70"/>
    </row>
    <row r="8" spans="1:27" ht="15.75" customHeight="1">
      <c r="A8" s="66" t="s">
        <v>25</v>
      </c>
      <c r="B8" s="67"/>
      <c r="C8" s="67"/>
      <c r="D8" s="67">
        <v>2</v>
      </c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6" t="s">
        <v>25</v>
      </c>
      <c r="T8" s="67"/>
      <c r="U8" s="67"/>
      <c r="V8" s="67"/>
      <c r="W8" s="67"/>
      <c r="X8" s="67"/>
      <c r="Y8" s="67"/>
      <c r="Z8" s="67"/>
      <c r="AA8" s="67"/>
    </row>
    <row r="9" spans="1:27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69" t="s">
        <v>26</v>
      </c>
      <c r="T9" s="70"/>
      <c r="U9" s="70"/>
      <c r="V9" s="70"/>
      <c r="W9" s="70"/>
      <c r="X9" s="70"/>
      <c r="Y9" s="70"/>
      <c r="Z9" s="70"/>
      <c r="AA9" s="70"/>
    </row>
    <row r="10" spans="1:27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6" t="s">
        <v>99</v>
      </c>
      <c r="T10" s="67"/>
      <c r="U10" s="67"/>
      <c r="V10" s="67"/>
      <c r="W10" s="67"/>
      <c r="X10" s="67"/>
      <c r="Y10" s="67"/>
      <c r="Z10" s="67"/>
      <c r="AA10" s="67"/>
    </row>
    <row r="11" spans="1:27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69" t="s">
        <v>100</v>
      </c>
      <c r="T11" s="70"/>
      <c r="U11" s="70"/>
      <c r="V11" s="70"/>
      <c r="W11" s="70"/>
      <c r="X11" s="70"/>
      <c r="Y11" s="70"/>
      <c r="Z11" s="70"/>
      <c r="AA11" s="70"/>
    </row>
    <row r="12" spans="1:27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S12" s="73"/>
    </row>
    <row r="13" spans="1:27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4" t="s">
        <v>101</v>
      </c>
      <c r="T13" s="75"/>
      <c r="U13" s="75"/>
      <c r="V13" s="75"/>
      <c r="W13" s="75"/>
      <c r="X13" s="75"/>
      <c r="Y13" s="75"/>
      <c r="Z13" s="75"/>
      <c r="AA13" s="75"/>
    </row>
    <row r="14" spans="1:27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78"/>
      <c r="S14" s="85" t="s">
        <v>102</v>
      </c>
      <c r="T14" s="70"/>
      <c r="U14" s="70"/>
      <c r="V14" s="70"/>
      <c r="W14" s="70"/>
      <c r="X14" s="70"/>
      <c r="Y14" s="70"/>
      <c r="Z14" s="70"/>
      <c r="AA14" s="70"/>
    </row>
    <row r="15" spans="1:27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80"/>
      <c r="K15" s="80"/>
      <c r="L15" s="80"/>
      <c r="M15" s="80"/>
      <c r="N15" s="80"/>
      <c r="O15" s="80"/>
      <c r="P15" s="80"/>
      <c r="Q15" s="80"/>
      <c r="R15" s="80"/>
      <c r="S15" s="84" t="s">
        <v>102</v>
      </c>
      <c r="T15" s="75"/>
      <c r="U15" s="75"/>
      <c r="V15" s="75"/>
      <c r="W15" s="75"/>
      <c r="X15" s="75"/>
      <c r="Y15" s="75"/>
      <c r="Z15" s="75"/>
      <c r="AA15" s="75"/>
    </row>
    <row r="16" spans="1:27" ht="15.75" customHeight="1">
      <c r="A16" s="73"/>
      <c r="B16" s="58"/>
      <c r="C16" s="58"/>
      <c r="D16" s="58"/>
      <c r="E16" s="58"/>
      <c r="F16" s="58"/>
      <c r="G16" s="58"/>
      <c r="H16" s="58"/>
      <c r="I16" s="58"/>
      <c r="S16" s="73"/>
    </row>
    <row r="17" spans="1:27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/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6" t="s">
        <v>103</v>
      </c>
      <c r="T17" s="67"/>
      <c r="U17" s="67"/>
      <c r="V17" s="67"/>
      <c r="W17" s="67"/>
      <c r="X17" s="67"/>
      <c r="Y17" s="67"/>
      <c r="Z17" s="67"/>
      <c r="AA17" s="67"/>
    </row>
    <row r="18" spans="1:27" ht="15.75" customHeight="1">
      <c r="A18" s="69" t="s">
        <v>33</v>
      </c>
      <c r="B18" s="70"/>
      <c r="C18" s="70"/>
      <c r="D18" s="70">
        <v>2</v>
      </c>
      <c r="E18" s="70"/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78"/>
      <c r="S18" s="85" t="s">
        <v>102</v>
      </c>
      <c r="T18" s="70"/>
      <c r="U18" s="70"/>
      <c r="V18" s="70"/>
      <c r="W18" s="70"/>
      <c r="X18" s="70"/>
      <c r="Y18" s="70"/>
      <c r="Z18" s="70"/>
      <c r="AA18" s="70"/>
    </row>
    <row r="19" spans="1:27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>
        <v>2</v>
      </c>
      <c r="G19" s="67">
        <v>2</v>
      </c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81"/>
      <c r="S19" s="98" t="s">
        <v>102</v>
      </c>
      <c r="T19" s="67"/>
      <c r="U19" s="67"/>
      <c r="V19" s="67"/>
      <c r="W19" s="67"/>
      <c r="X19" s="67"/>
      <c r="Y19" s="67"/>
      <c r="Z19" s="67"/>
      <c r="AA19" s="67"/>
    </row>
    <row r="20" spans="1:27" ht="15.75" customHeight="1">
      <c r="A20" s="69" t="s">
        <v>35</v>
      </c>
      <c r="B20" s="70"/>
      <c r="C20" s="70"/>
      <c r="D20" s="70"/>
      <c r="E20" s="70"/>
      <c r="F20" s="70"/>
      <c r="G20" s="71">
        <v>2</v>
      </c>
      <c r="H20" s="71">
        <v>2</v>
      </c>
      <c r="I20" s="70"/>
      <c r="J20" s="78"/>
      <c r="K20" s="78"/>
      <c r="L20" s="78"/>
      <c r="M20" s="78"/>
      <c r="N20" s="78"/>
      <c r="O20" s="78"/>
      <c r="P20" s="78"/>
      <c r="Q20" s="78"/>
      <c r="R20" s="78"/>
      <c r="S20" s="85" t="s">
        <v>102</v>
      </c>
      <c r="T20" s="70"/>
      <c r="U20" s="70"/>
      <c r="V20" s="70"/>
      <c r="W20" s="70"/>
      <c r="X20" s="70"/>
      <c r="Y20" s="70"/>
      <c r="Z20" s="70"/>
      <c r="AA20" s="70"/>
    </row>
    <row r="21" spans="1:27" ht="15.75" customHeight="1">
      <c r="A21" s="66" t="s">
        <v>36</v>
      </c>
      <c r="B21" s="67"/>
      <c r="C21" s="67">
        <v>2</v>
      </c>
      <c r="D21" s="67"/>
      <c r="E21" s="67"/>
      <c r="F21" s="67">
        <v>2</v>
      </c>
      <c r="G21" s="67">
        <v>2</v>
      </c>
      <c r="H21" s="67">
        <v>2</v>
      </c>
      <c r="I21" s="67"/>
      <c r="J21" s="81"/>
      <c r="K21" s="81"/>
      <c r="L21" s="81"/>
      <c r="M21" s="81"/>
      <c r="N21" s="81"/>
      <c r="O21" s="81"/>
      <c r="P21" s="81"/>
      <c r="Q21" s="81"/>
      <c r="R21" s="81"/>
      <c r="S21" s="98" t="s">
        <v>102</v>
      </c>
      <c r="T21" s="67"/>
      <c r="U21" s="67"/>
      <c r="V21" s="67"/>
      <c r="W21" s="67"/>
      <c r="X21" s="67"/>
      <c r="Y21" s="67"/>
      <c r="Z21" s="67"/>
      <c r="AA21" s="67"/>
    </row>
    <row r="22" spans="1:27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78"/>
      <c r="S22" s="85" t="s">
        <v>102</v>
      </c>
      <c r="T22" s="70"/>
      <c r="U22" s="70"/>
      <c r="V22" s="70"/>
      <c r="W22" s="70"/>
      <c r="X22" s="70"/>
      <c r="Y22" s="70"/>
      <c r="Z22" s="70"/>
      <c r="AA22" s="70"/>
    </row>
    <row r="23" spans="1:27" ht="15.75" customHeight="1">
      <c r="A23" s="73"/>
      <c r="S23" s="73"/>
    </row>
    <row r="24" spans="1:27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4" t="s">
        <v>104</v>
      </c>
      <c r="T24" s="75"/>
      <c r="U24" s="75"/>
      <c r="V24" s="75"/>
      <c r="W24" s="75"/>
      <c r="X24" s="75"/>
      <c r="Y24" s="75"/>
      <c r="Z24" s="75"/>
      <c r="AA24" s="75"/>
    </row>
    <row r="25" spans="1:27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69" t="s">
        <v>105</v>
      </c>
      <c r="T25" s="70"/>
      <c r="U25" s="70"/>
      <c r="V25" s="70"/>
      <c r="W25" s="70"/>
      <c r="X25" s="70"/>
      <c r="Y25" s="70"/>
      <c r="Z25" s="70"/>
      <c r="AA25" s="70"/>
    </row>
    <row r="26" spans="1:27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4" t="s">
        <v>106</v>
      </c>
      <c r="T26" s="75"/>
      <c r="U26" s="75"/>
      <c r="V26" s="75"/>
      <c r="W26" s="75"/>
      <c r="X26" s="75"/>
      <c r="Y26" s="75"/>
      <c r="Z26" s="75"/>
      <c r="AA26" s="75"/>
    </row>
    <row r="27" spans="1:27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69" t="s">
        <v>107</v>
      </c>
      <c r="T27" s="70"/>
      <c r="U27" s="70"/>
      <c r="V27" s="70"/>
      <c r="W27" s="70"/>
      <c r="X27" s="70"/>
      <c r="Y27" s="70"/>
      <c r="Z27" s="70"/>
      <c r="AA27" s="70"/>
    </row>
    <row r="28" spans="1:27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4" t="s">
        <v>102</v>
      </c>
      <c r="T28" s="75"/>
      <c r="U28" s="75"/>
      <c r="V28" s="75"/>
      <c r="W28" s="75"/>
      <c r="X28" s="75"/>
      <c r="Y28" s="75"/>
      <c r="Z28" s="75"/>
      <c r="AA28" s="75"/>
    </row>
    <row r="29" spans="1:27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85" t="s">
        <v>102</v>
      </c>
      <c r="T29" s="70"/>
      <c r="U29" s="70"/>
      <c r="V29" s="70"/>
      <c r="W29" s="70"/>
      <c r="X29" s="70"/>
      <c r="Y29" s="70"/>
      <c r="Z29" s="70"/>
      <c r="AA29" s="70"/>
    </row>
    <row r="30" spans="1:27" ht="15.75" customHeight="1">
      <c r="A30" s="73"/>
      <c r="S30" s="73"/>
    </row>
    <row r="31" spans="1:27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6" t="s">
        <v>108</v>
      </c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85" t="s">
        <v>102</v>
      </c>
      <c r="T32" s="70"/>
      <c r="U32" s="70"/>
      <c r="V32" s="70"/>
      <c r="W32" s="70"/>
      <c r="X32" s="70"/>
      <c r="Y32" s="70"/>
      <c r="Z32" s="70"/>
      <c r="AA32" s="70"/>
    </row>
    <row r="33" spans="1:27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6" t="s">
        <v>109</v>
      </c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69" t="s">
        <v>110</v>
      </c>
      <c r="T34" s="70"/>
      <c r="U34" s="70"/>
      <c r="V34" s="70"/>
      <c r="W34" s="70"/>
      <c r="X34" s="70"/>
      <c r="Y34" s="70"/>
      <c r="Z34" s="70"/>
      <c r="AA34" s="70"/>
    </row>
    <row r="35" spans="1:27" ht="14.4">
      <c r="A35" s="58"/>
    </row>
    <row r="36" spans="1:27" ht="14.4">
      <c r="A36" s="58"/>
    </row>
    <row r="37" spans="1:27" ht="14.4">
      <c r="A37" s="58"/>
    </row>
    <row r="38" spans="1:27" ht="14.4">
      <c r="A38" s="58"/>
    </row>
    <row r="39" spans="1:27" ht="14.4">
      <c r="A39" s="58"/>
    </row>
    <row r="40" spans="1:27" ht="14.4">
      <c r="A40" s="58"/>
    </row>
    <row r="41" spans="1:27" ht="14.4">
      <c r="A41" s="58"/>
    </row>
    <row r="42" spans="1:27" ht="14.4">
      <c r="A42" s="58"/>
    </row>
    <row r="43" spans="1:27" ht="14.4">
      <c r="A43" s="58"/>
    </row>
    <row r="44" spans="1:27" ht="14.4">
      <c r="A44" s="58"/>
    </row>
    <row r="45" spans="1:27" ht="14.4">
      <c r="A45" s="58"/>
    </row>
    <row r="46" spans="1:27" ht="14.4">
      <c r="A46" s="58"/>
    </row>
    <row r="47" spans="1:27" ht="14.4">
      <c r="A47" s="58"/>
    </row>
    <row r="48" spans="1:27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182013"/>
  </hyperlinks>
  <pageMargins left="0.7" right="0.7" top="0.75" bottom="0.75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G20" sqref="G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611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1.8749999999999999E-2</v>
      </c>
      <c r="E4" s="4">
        <v>3.4027777777777775E-2</v>
      </c>
      <c r="F4" s="4">
        <v>4.5138888888888888E-2</v>
      </c>
      <c r="G4" s="4">
        <v>5.7638888888888885E-2</v>
      </c>
      <c r="H4" s="4">
        <v>6.5972222222222224E-2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90</v>
      </c>
      <c r="D5" t="s">
        <v>171</v>
      </c>
      <c r="E5" t="s">
        <v>509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/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>
        <v>2</v>
      </c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>
        <v>2</v>
      </c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1</v>
      </c>
      <c r="D14" s="12"/>
      <c r="E14" s="12"/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>
        <v>1</v>
      </c>
      <c r="F20" s="12">
        <v>1</v>
      </c>
      <c r="G20" s="12"/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>
        <v>2</v>
      </c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407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6.628906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611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1.8749999999999999E-2</v>
      </c>
      <c r="E4" s="34">
        <v>3.4027777777777775E-2</v>
      </c>
      <c r="F4" s="34">
        <v>4.5138888888888888E-2</v>
      </c>
      <c r="G4" s="34">
        <v>5.7638888888888892E-2</v>
      </c>
      <c r="H4" s="34">
        <v>6.5972222222222224E-2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90</v>
      </c>
      <c r="D5" s="29" t="s">
        <v>171</v>
      </c>
      <c r="E5" s="29" t="s">
        <v>509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/>
      <c r="F6" s="88"/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2</v>
      </c>
      <c r="E7" s="52">
        <v>1</v>
      </c>
      <c r="F7" s="52">
        <v>1</v>
      </c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>
        <v>1</v>
      </c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1</v>
      </c>
      <c r="F18" s="52">
        <v>1</v>
      </c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/>
      <c r="F19" s="88">
        <v>2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>
        <v>1</v>
      </c>
      <c r="F20" s="52">
        <v>2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>
        <v>1</v>
      </c>
      <c r="F21" s="88">
        <v>1</v>
      </c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408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HYPERLINK("https://archive.org/details/SpaceCoastRadioNews08282013","https://archive.org/details/SpaceCoastRadioNews08282013")</f>
        <v>https://archive.org/details/SpaceCoastRadioNews08282013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1.8749999999999999E-2</v>
      </c>
      <c r="E4" s="63">
        <v>3.4027777777777775E-2</v>
      </c>
      <c r="F4" s="63">
        <v>4.5138888888888888E-2</v>
      </c>
      <c r="G4" s="63">
        <v>5.7638888888888885E-2</v>
      </c>
      <c r="H4" s="63">
        <v>6.5972222222222224E-2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90</v>
      </c>
      <c r="D5" s="58" t="s">
        <v>171</v>
      </c>
      <c r="E5" s="58" t="s">
        <v>509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>
        <v>2</v>
      </c>
      <c r="E7" s="70">
        <v>2</v>
      </c>
      <c r="F7" s="70">
        <v>2</v>
      </c>
      <c r="G7" s="71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>
        <v>2</v>
      </c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>
        <v>2</v>
      </c>
      <c r="H15" s="75">
        <v>2</v>
      </c>
      <c r="I15" s="75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2</v>
      </c>
      <c r="F18" s="70"/>
      <c r="G18" s="70"/>
      <c r="H18" s="70"/>
      <c r="I18" s="70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8">
        <v>2</v>
      </c>
      <c r="G19" s="67"/>
      <c r="H19" s="67"/>
      <c r="I19" s="67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1" t="s">
        <v>137</v>
      </c>
      <c r="E20" s="70"/>
      <c r="F20" s="70">
        <v>2</v>
      </c>
      <c r="G20" s="71">
        <v>2</v>
      </c>
      <c r="H20" s="70"/>
      <c r="I20" s="70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>
        <v>2</v>
      </c>
      <c r="E21" s="67">
        <v>2</v>
      </c>
      <c r="F21" s="67">
        <v>2</v>
      </c>
      <c r="G21" s="68">
        <v>2</v>
      </c>
      <c r="H21" s="67"/>
      <c r="I21" s="67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SpaceCoastRadioNews08282013"/>
  </hyperlinks>
  <pageMargins left="0.7" right="0.7" top="0.75" bottom="0.75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I7" sqref="I7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612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2.6388888888888889E-2</v>
      </c>
      <c r="E4" s="4">
        <v>3.6111111111111115E-2</v>
      </c>
      <c r="F4" s="4">
        <v>5.486111111111111E-2</v>
      </c>
      <c r="G4" s="4">
        <v>7.5694444444444439E-2</v>
      </c>
      <c r="H4" s="4">
        <v>8.6805555555555566E-2</v>
      </c>
      <c r="I4" s="4">
        <v>9.5833333333333326E-2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90</v>
      </c>
      <c r="D5" t="s">
        <v>613</v>
      </c>
      <c r="E5" t="s">
        <v>555</v>
      </c>
      <c r="F5" t="s">
        <v>605</v>
      </c>
      <c r="G5" t="s">
        <v>481</v>
      </c>
      <c r="H5" t="s">
        <v>94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1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>
        <v>2</v>
      </c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>
        <v>2</v>
      </c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>
        <v>2</v>
      </c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2</v>
      </c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2</v>
      </c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/>
      <c r="E20" s="12"/>
      <c r="F20" s="12"/>
      <c r="G20" s="12">
        <v>1</v>
      </c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>
        <v>2</v>
      </c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2" width="10.7890625" style="30" customWidth="1"/>
    <col min="3" max="3" width="9.1015625" style="30" customWidth="1"/>
    <col min="4" max="4" width="11.20703125" style="30" customWidth="1"/>
    <col min="5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164</v>
      </c>
    </row>
    <row r="4" spans="1:27" s="33" customFormat="1">
      <c r="A4" s="33" t="s">
        <v>3</v>
      </c>
      <c r="B4" s="34">
        <v>0</v>
      </c>
      <c r="C4" s="34">
        <v>2.1527777777777778E-2</v>
      </c>
      <c r="D4" s="34">
        <v>3.4027777777777775E-2</v>
      </c>
      <c r="E4" s="34">
        <v>5.7638888888888892E-2</v>
      </c>
      <c r="F4" s="34">
        <v>7.7083333333333337E-2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165</v>
      </c>
      <c r="C5" s="29" t="s">
        <v>166</v>
      </c>
      <c r="D5" s="29" t="s">
        <v>167</v>
      </c>
      <c r="E5" s="29" t="s">
        <v>168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>
        <v>1</v>
      </c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>
        <v>2</v>
      </c>
      <c r="C7" s="52">
        <v>1</v>
      </c>
      <c r="D7" s="52">
        <v>1</v>
      </c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>
        <v>1</v>
      </c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>
        <v>2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1</v>
      </c>
      <c r="E18" s="52">
        <v>2</v>
      </c>
      <c r="F18" s="52">
        <v>2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/>
      <c r="E19" s="88">
        <v>1</v>
      </c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>
        <v>2</v>
      </c>
      <c r="D20" s="52">
        <v>1</v>
      </c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1</v>
      </c>
      <c r="C21" s="88"/>
      <c r="D21" s="88">
        <v>1</v>
      </c>
      <c r="E21" s="88">
        <v>1</v>
      </c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41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42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612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2.6388888888888889E-2</v>
      </c>
      <c r="E4" s="34">
        <v>3.6111111111111108E-2</v>
      </c>
      <c r="F4" s="34">
        <v>5.486111111111111E-2</v>
      </c>
      <c r="G4" s="34">
        <v>7.5694444444444439E-2</v>
      </c>
      <c r="H4" s="34">
        <v>8.6805555555555552E-2</v>
      </c>
      <c r="I4" s="34">
        <v>9.5833333333333326E-2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90</v>
      </c>
      <c r="D5" s="29" t="s">
        <v>613</v>
      </c>
      <c r="E5" s="29" t="s">
        <v>555</v>
      </c>
      <c r="F5" s="29" t="s">
        <v>605</v>
      </c>
      <c r="G5" s="29" t="s">
        <v>481</v>
      </c>
      <c r="H5" s="29" t="s">
        <v>94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>
        <v>2</v>
      </c>
      <c r="F6" s="88"/>
      <c r="G6" s="88">
        <v>1</v>
      </c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>
        <v>2</v>
      </c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1</v>
      </c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52"/>
      <c r="G18" s="52">
        <v>1</v>
      </c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2</v>
      </c>
      <c r="E19" s="88">
        <v>1</v>
      </c>
      <c r="F19" s="88"/>
      <c r="G19" s="88">
        <v>2</v>
      </c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>
        <v>2</v>
      </c>
      <c r="E20" s="52"/>
      <c r="F20" s="52">
        <v>1</v>
      </c>
      <c r="G20" s="52">
        <v>2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>
        <v>2</v>
      </c>
      <c r="G21" s="88">
        <v>1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411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HYPERLINK("https://archive.org/details/SpaceCoastRadioNEWS08132013","https://archive.org/details/SpaceCoastRadioNEWS08132013")</f>
        <v>https://archive.org/details/SpaceCoastRadioNEWS08132013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2.6388888888888889E-2</v>
      </c>
      <c r="E4" s="63">
        <v>3.6111111111111115E-2</v>
      </c>
      <c r="F4" s="63">
        <v>5.486111111111111E-2</v>
      </c>
      <c r="G4" s="63">
        <v>7.5694444444444439E-2</v>
      </c>
      <c r="H4" s="63">
        <v>8.6805555555555566E-2</v>
      </c>
      <c r="I4" s="63">
        <v>9.5833333333333326E-2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90</v>
      </c>
      <c r="D5" s="58" t="s">
        <v>613</v>
      </c>
      <c r="E5" s="58" t="s">
        <v>555</v>
      </c>
      <c r="F5" s="58" t="s">
        <v>605</v>
      </c>
      <c r="G5" s="58" t="s">
        <v>481</v>
      </c>
      <c r="H5" s="58" t="s">
        <v>94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75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>
        <v>2</v>
      </c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8">
        <v>2</v>
      </c>
      <c r="E19" s="67">
        <v>2</v>
      </c>
      <c r="F19" s="67">
        <v>2</v>
      </c>
      <c r="G19" s="67">
        <v>2</v>
      </c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1" t="s">
        <v>137</v>
      </c>
      <c r="G20" s="71">
        <v>2</v>
      </c>
      <c r="H20" s="71">
        <v>2</v>
      </c>
      <c r="I20" s="70"/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/>
      <c r="F21" s="68">
        <v>2</v>
      </c>
      <c r="G21" s="67">
        <v>2</v>
      </c>
      <c r="H21" s="67">
        <v>2</v>
      </c>
      <c r="I21" s="67"/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132013"/>
  </hyperlinks>
  <pageMargins left="0.7" right="0.7" top="0.75" bottom="0.75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>
  <dimension ref="A1:AB34"/>
  <sheetViews>
    <sheetView zoomScaleNormal="100" zoomScalePageLayoutView="150" workbookViewId="0">
      <selection activeCell="B25" sqref="B25"/>
    </sheetView>
  </sheetViews>
  <sheetFormatPr defaultColWidth="8.83984375" defaultRowHeight="14.4"/>
  <cols>
    <col min="1" max="1" width="60" customWidth="1"/>
    <col min="3" max="3" width="10.15625" bestFit="1" customWidth="1"/>
  </cols>
  <sheetData>
    <row r="1" spans="1:28">
      <c r="A1" t="s">
        <v>0</v>
      </c>
    </row>
    <row r="2" spans="1:28">
      <c r="A2" s="1" t="s">
        <v>476</v>
      </c>
    </row>
    <row r="3" spans="1:28">
      <c r="A3" s="2" t="s">
        <v>614</v>
      </c>
    </row>
    <row r="4" spans="1:28" s="3" customFormat="1">
      <c r="A4" s="3" t="s">
        <v>3</v>
      </c>
      <c r="B4" s="4">
        <v>0</v>
      </c>
      <c r="C4" s="4">
        <v>2.7777777777777779E-3</v>
      </c>
      <c r="D4" s="4">
        <v>2.361111111111111E-2</v>
      </c>
      <c r="E4" s="4">
        <v>3.888888888888889E-2</v>
      </c>
      <c r="F4" s="4">
        <v>5.5555555555555552E-2</v>
      </c>
      <c r="G4" s="4">
        <v>6.3194444444444442E-2</v>
      </c>
      <c r="H4" s="4">
        <v>7.9166666666666663E-2</v>
      </c>
      <c r="I4" s="4">
        <v>8.5416666666666655E-2</v>
      </c>
      <c r="J4" s="4"/>
      <c r="K4" s="4"/>
      <c r="L4" s="4"/>
      <c r="M4" s="4"/>
      <c r="N4" s="4"/>
      <c r="O4" s="4"/>
      <c r="P4" s="4"/>
      <c r="Q4" s="4"/>
      <c r="R4" s="4"/>
      <c r="S4" s="4"/>
      <c r="T4" s="6"/>
      <c r="U4" s="6"/>
      <c r="V4" s="6"/>
      <c r="W4" s="6"/>
      <c r="X4" s="6"/>
      <c r="Y4" s="6"/>
      <c r="Z4" s="6"/>
      <c r="AA4" s="6"/>
      <c r="AB4" s="6"/>
    </row>
    <row r="5" spans="1:28">
      <c r="B5" t="s">
        <v>4</v>
      </c>
      <c r="C5" t="s">
        <v>90</v>
      </c>
      <c r="D5" t="s">
        <v>56</v>
      </c>
      <c r="E5" t="s">
        <v>484</v>
      </c>
      <c r="F5" t="s">
        <v>481</v>
      </c>
      <c r="G5" t="s">
        <v>489</v>
      </c>
      <c r="H5" t="s">
        <v>94</v>
      </c>
      <c r="I5" t="s">
        <v>98</v>
      </c>
      <c r="T5" s="7"/>
      <c r="U5" s="7"/>
      <c r="V5" s="7"/>
      <c r="W5" s="7"/>
      <c r="X5" s="7"/>
      <c r="Y5" s="7"/>
      <c r="AA5" s="7"/>
      <c r="AB5" s="7"/>
    </row>
    <row r="6" spans="1:28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10"/>
      <c r="S6" s="8" t="s">
        <v>23</v>
      </c>
      <c r="T6" s="10"/>
      <c r="U6" s="10"/>
      <c r="V6" s="10"/>
      <c r="W6" s="10"/>
      <c r="X6" s="10"/>
      <c r="Y6" s="10"/>
      <c r="Z6" s="10"/>
      <c r="AA6" s="10"/>
      <c r="AB6" s="10"/>
    </row>
    <row r="7" spans="1:28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3"/>
      <c r="S7" s="11" t="s">
        <v>24</v>
      </c>
      <c r="T7" s="13"/>
      <c r="U7" s="13"/>
      <c r="V7" s="13"/>
      <c r="W7" s="13"/>
      <c r="X7" s="13"/>
      <c r="Y7" s="13"/>
      <c r="Z7" s="13"/>
      <c r="AA7" s="13"/>
      <c r="AB7" s="13"/>
    </row>
    <row r="8" spans="1:28" s="14" customFormat="1" ht="15.3">
      <c r="A8" s="8" t="s">
        <v>25</v>
      </c>
      <c r="B8" s="9"/>
      <c r="C8" s="9"/>
      <c r="D8" s="9">
        <v>2</v>
      </c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10"/>
      <c r="S8" s="8" t="s">
        <v>25</v>
      </c>
      <c r="T8" s="10"/>
      <c r="U8" s="10"/>
      <c r="V8" s="10"/>
      <c r="W8" s="10"/>
      <c r="X8" s="10"/>
      <c r="Y8" s="10"/>
      <c r="Z8" s="10"/>
      <c r="AA8" s="10"/>
      <c r="AB8" s="10"/>
    </row>
    <row r="9" spans="1:28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3"/>
      <c r="S9" s="11" t="s">
        <v>26</v>
      </c>
      <c r="T9" s="13"/>
      <c r="U9" s="13"/>
      <c r="V9" s="13"/>
      <c r="W9" s="13"/>
      <c r="X9" s="13"/>
      <c r="Y9" s="13"/>
      <c r="Z9" s="13"/>
      <c r="AA9" s="13"/>
      <c r="AB9" s="13"/>
    </row>
    <row r="10" spans="1:28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10"/>
      <c r="S10" s="8" t="s">
        <v>99</v>
      </c>
      <c r="T10" s="10"/>
      <c r="U10" s="10"/>
      <c r="V10" s="10"/>
      <c r="W10" s="10"/>
      <c r="X10" s="10"/>
      <c r="Y10" s="10"/>
      <c r="Z10" s="10"/>
      <c r="AA10" s="10"/>
      <c r="AB10" s="10"/>
    </row>
    <row r="11" spans="1:28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3"/>
      <c r="S11" s="11" t="s">
        <v>100</v>
      </c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S12" s="15"/>
    </row>
    <row r="13" spans="1:28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9"/>
      <c r="S13" s="16" t="s">
        <v>101</v>
      </c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1"/>
      <c r="S14" s="28" t="s">
        <v>102</v>
      </c>
      <c r="T14" s="13"/>
      <c r="U14" s="13"/>
      <c r="V14" s="13"/>
      <c r="W14" s="13"/>
      <c r="X14" s="13"/>
      <c r="Y14" s="13"/>
      <c r="Z14" s="13"/>
      <c r="AA14" s="13"/>
      <c r="AB14" s="13"/>
    </row>
    <row r="15" spans="1:28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3"/>
      <c r="S15" s="27" t="s">
        <v>102</v>
      </c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5.3">
      <c r="A16" s="15"/>
      <c r="B16" s="17"/>
      <c r="C16" s="17"/>
      <c r="D16" s="17"/>
      <c r="E16" s="17"/>
      <c r="F16" s="17"/>
      <c r="G16" s="17"/>
      <c r="H16" s="17"/>
      <c r="I16" s="17"/>
      <c r="S16" s="15"/>
    </row>
    <row r="17" spans="1:28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/>
      <c r="H17" s="9"/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10"/>
      <c r="S17" s="8" t="s">
        <v>103</v>
      </c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1"/>
      <c r="S18" s="28" t="s">
        <v>102</v>
      </c>
      <c r="T18" s="13"/>
      <c r="U18" s="13"/>
      <c r="V18" s="13"/>
      <c r="W18" s="13"/>
      <c r="X18" s="13"/>
      <c r="Y18" s="13"/>
      <c r="Z18" s="13"/>
      <c r="AA18" s="13"/>
      <c r="AB18" s="13"/>
    </row>
    <row r="19" spans="1:28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24"/>
      <c r="S19" s="95" t="s">
        <v>102</v>
      </c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3">
      <c r="A20" s="11" t="s">
        <v>35</v>
      </c>
      <c r="B20" s="12"/>
      <c r="C20" s="12"/>
      <c r="D20" s="12">
        <v>1</v>
      </c>
      <c r="E20" s="12"/>
      <c r="F20" s="12">
        <v>1</v>
      </c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1"/>
      <c r="S20" s="28" t="s">
        <v>102</v>
      </c>
      <c r="T20" s="13"/>
      <c r="U20" s="13"/>
      <c r="V20" s="13"/>
      <c r="W20" s="13"/>
      <c r="X20" s="13"/>
      <c r="Y20" s="13"/>
      <c r="Z20" s="13"/>
      <c r="AA20" s="13"/>
      <c r="AB20" s="13"/>
    </row>
    <row r="21" spans="1:28" s="14" customFormat="1" ht="15.3">
      <c r="A21" s="8" t="s">
        <v>36</v>
      </c>
      <c r="B21" s="9"/>
      <c r="C21" s="9"/>
      <c r="D21" s="9"/>
      <c r="E21" s="9"/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24"/>
      <c r="S21" s="95" t="s">
        <v>102</v>
      </c>
      <c r="T21" s="10"/>
      <c r="U21" s="10"/>
      <c r="V21" s="10"/>
      <c r="W21" s="10"/>
      <c r="X21" s="10"/>
      <c r="Y21" s="10"/>
      <c r="Z21" s="10"/>
      <c r="AA21" s="10"/>
      <c r="AB21" s="10"/>
    </row>
    <row r="22" spans="1:28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8" t="s">
        <v>102</v>
      </c>
      <c r="T22" s="13"/>
      <c r="U22" s="13"/>
      <c r="V22" s="13"/>
      <c r="W22" s="13"/>
      <c r="X22" s="13"/>
      <c r="Y22" s="13"/>
      <c r="Z22" s="13"/>
      <c r="AA22" s="13"/>
      <c r="AB22" s="13"/>
    </row>
    <row r="23" spans="1:28" ht="15.3">
      <c r="A23" s="15"/>
      <c r="S23" s="15"/>
    </row>
    <row r="24" spans="1:28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6" t="s">
        <v>104</v>
      </c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1" t="s">
        <v>105</v>
      </c>
      <c r="T25" s="13"/>
      <c r="U25" s="13"/>
      <c r="V25" s="13"/>
      <c r="W25" s="13"/>
      <c r="X25" s="13"/>
      <c r="Y25" s="13"/>
      <c r="Z25" s="13"/>
      <c r="AA25" s="13"/>
      <c r="AB25" s="13"/>
    </row>
    <row r="26" spans="1:28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6" t="s">
        <v>106</v>
      </c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1" t="s">
        <v>107</v>
      </c>
      <c r="T27" s="13"/>
      <c r="U27" s="13"/>
      <c r="V27" s="13"/>
      <c r="W27" s="13"/>
      <c r="X27" s="13"/>
      <c r="Y27" s="13"/>
      <c r="Z27" s="13"/>
      <c r="AA27" s="13"/>
      <c r="AB27" s="13"/>
    </row>
    <row r="28" spans="1:28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7" t="s">
        <v>102</v>
      </c>
      <c r="T28" s="19"/>
      <c r="U28" s="19"/>
      <c r="V28" s="19"/>
      <c r="W28" s="19"/>
      <c r="X28" s="19"/>
      <c r="Y28" s="19"/>
      <c r="Z28" s="19"/>
      <c r="AA28" s="19"/>
      <c r="AB28" s="19"/>
    </row>
    <row r="29" spans="1:28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8" t="s">
        <v>102</v>
      </c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3">
      <c r="A30" s="15"/>
      <c r="S30" s="15"/>
    </row>
    <row r="31" spans="1:28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8" t="s">
        <v>108</v>
      </c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8" t="s">
        <v>102</v>
      </c>
      <c r="T32" s="13"/>
      <c r="U32" s="13"/>
      <c r="V32" s="13"/>
      <c r="W32" s="13"/>
      <c r="X32" s="13"/>
      <c r="Y32" s="13"/>
      <c r="Z32" s="13"/>
      <c r="AA32" s="13"/>
      <c r="AB32" s="13"/>
    </row>
    <row r="33" spans="1:28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8" t="s">
        <v>109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1" t="s">
        <v>110</v>
      </c>
      <c r="T34" s="13"/>
      <c r="U34" s="13"/>
      <c r="V34" s="13"/>
      <c r="W34" s="13"/>
      <c r="X34" s="13"/>
      <c r="Y34" s="13"/>
      <c r="Z34" s="13"/>
      <c r="AA34" s="13"/>
      <c r="AB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413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6.89453125" style="30" customWidth="1"/>
    <col min="2" max="2" width="9.1015625" style="30" customWidth="1"/>
    <col min="3" max="3" width="10.47265625" style="30" customWidth="1"/>
    <col min="4" max="1024" width="9.1015625" style="30" customWidth="1"/>
    <col min="1025" max="16384" width="8.83984375" style="29"/>
  </cols>
  <sheetData>
    <row r="1" spans="1:28">
      <c r="A1" s="29" t="s">
        <v>37</v>
      </c>
    </row>
    <row r="2" spans="1:28">
      <c r="A2" s="31" t="s">
        <v>476</v>
      </c>
    </row>
    <row r="3" spans="1:28">
      <c r="A3" s="32" t="s">
        <v>614</v>
      </c>
    </row>
    <row r="4" spans="1:28" s="33" customFormat="1">
      <c r="A4" s="33" t="s">
        <v>3</v>
      </c>
      <c r="B4" s="34">
        <v>0</v>
      </c>
      <c r="C4" s="34">
        <v>2.7777777777777775E-3</v>
      </c>
      <c r="D4" s="34">
        <v>2.3611111111111114E-2</v>
      </c>
      <c r="E4" s="34">
        <v>3.888888888888889E-2</v>
      </c>
      <c r="F4" s="34">
        <v>5.5555555555555552E-2</v>
      </c>
      <c r="G4" s="34">
        <v>6.3194444444444442E-2</v>
      </c>
      <c r="H4" s="34">
        <v>7.9166666666666663E-2</v>
      </c>
      <c r="I4" s="34">
        <v>8.5416666666666669E-2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6"/>
      <c r="U4" s="36"/>
      <c r="V4" s="36"/>
      <c r="W4" s="36"/>
      <c r="X4" s="36"/>
      <c r="Y4" s="36"/>
      <c r="Z4" s="36"/>
      <c r="AA4" s="36"/>
      <c r="AB4" s="36"/>
    </row>
    <row r="5" spans="1:28">
      <c r="B5" s="29" t="s">
        <v>4</v>
      </c>
      <c r="C5" s="29" t="s">
        <v>90</v>
      </c>
      <c r="D5" s="29" t="s">
        <v>56</v>
      </c>
      <c r="E5" s="29" t="s">
        <v>484</v>
      </c>
      <c r="F5" s="29" t="s">
        <v>481</v>
      </c>
      <c r="G5" s="29" t="s">
        <v>489</v>
      </c>
      <c r="H5" s="29" t="s">
        <v>94</v>
      </c>
      <c r="I5" s="29" t="s">
        <v>98</v>
      </c>
      <c r="T5" s="37"/>
      <c r="U5" s="37"/>
      <c r="V5" s="37"/>
      <c r="W5" s="37"/>
      <c r="X5" s="37"/>
      <c r="Y5" s="37"/>
      <c r="AA5" s="37"/>
      <c r="AB5" s="37"/>
    </row>
    <row r="6" spans="1:28" ht="15.3">
      <c r="A6" s="38" t="s">
        <v>23</v>
      </c>
      <c r="B6" s="88"/>
      <c r="C6" s="88">
        <v>2</v>
      </c>
      <c r="D6" s="88">
        <v>2</v>
      </c>
      <c r="E6" s="88">
        <v>2</v>
      </c>
      <c r="F6" s="88"/>
      <c r="G6" s="88"/>
      <c r="H6" s="88"/>
      <c r="I6" s="88"/>
      <c r="J6" s="39"/>
      <c r="K6" s="39"/>
      <c r="L6" s="39"/>
      <c r="M6" s="39"/>
      <c r="N6" s="39"/>
      <c r="O6" s="39"/>
      <c r="P6" s="39"/>
      <c r="Q6" s="39"/>
      <c r="R6" s="39"/>
      <c r="S6" s="38" t="s">
        <v>23</v>
      </c>
      <c r="T6" s="39"/>
      <c r="U6" s="39"/>
      <c r="V6" s="39"/>
      <c r="W6" s="39"/>
      <c r="X6" s="39"/>
      <c r="Y6" s="39"/>
      <c r="Z6" s="39"/>
      <c r="AA6" s="39"/>
      <c r="AB6" s="39"/>
    </row>
    <row r="7" spans="1:28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1"/>
      <c r="S7" s="40" t="s">
        <v>24</v>
      </c>
      <c r="T7" s="41"/>
      <c r="U7" s="41"/>
      <c r="V7" s="41"/>
      <c r="W7" s="41"/>
      <c r="X7" s="41"/>
      <c r="Y7" s="41"/>
      <c r="Z7" s="41"/>
      <c r="AA7" s="41"/>
      <c r="AB7" s="41"/>
    </row>
    <row r="8" spans="1:28" s="42" customFormat="1" ht="15.3">
      <c r="A8" s="38" t="s">
        <v>25</v>
      </c>
      <c r="B8" s="88"/>
      <c r="C8" s="88">
        <v>2</v>
      </c>
      <c r="D8" s="88">
        <v>2</v>
      </c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9"/>
      <c r="S8" s="38" t="s">
        <v>25</v>
      </c>
      <c r="T8" s="39"/>
      <c r="U8" s="39"/>
      <c r="V8" s="39"/>
      <c r="W8" s="39"/>
      <c r="X8" s="39"/>
      <c r="Y8" s="39"/>
      <c r="Z8" s="39"/>
      <c r="AA8" s="39"/>
      <c r="AB8" s="39"/>
    </row>
    <row r="9" spans="1:28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1"/>
      <c r="S9" s="40" t="s">
        <v>26</v>
      </c>
      <c r="T9" s="41"/>
      <c r="U9" s="41"/>
      <c r="V9" s="41"/>
      <c r="W9" s="41"/>
      <c r="X9" s="41"/>
      <c r="Y9" s="41"/>
      <c r="Z9" s="41"/>
      <c r="AA9" s="41"/>
      <c r="AB9" s="41"/>
    </row>
    <row r="10" spans="1:28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9"/>
      <c r="S10" s="38" t="s">
        <v>99</v>
      </c>
      <c r="T10" s="39"/>
      <c r="U10" s="39"/>
      <c r="V10" s="39"/>
      <c r="W10" s="39"/>
      <c r="X10" s="39"/>
      <c r="Y10" s="39"/>
      <c r="Z10" s="39"/>
      <c r="AA10" s="39"/>
      <c r="AB10" s="39"/>
    </row>
    <row r="11" spans="1:28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1"/>
      <c r="S11" s="40" t="s">
        <v>100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S12" s="43"/>
    </row>
    <row r="13" spans="1:28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5"/>
      <c r="S13" s="44" t="s">
        <v>101</v>
      </c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47"/>
      <c r="S14" s="57" t="s">
        <v>102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28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49"/>
      <c r="S15" s="56" t="s">
        <v>102</v>
      </c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3">
      <c r="A16" s="43"/>
      <c r="B16" s="53"/>
      <c r="C16" s="53"/>
      <c r="D16" s="53"/>
      <c r="E16" s="53"/>
      <c r="F16" s="53"/>
      <c r="G16" s="53"/>
      <c r="H16" s="53"/>
      <c r="I16" s="53"/>
      <c r="S16" s="43"/>
    </row>
    <row r="17" spans="1:28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/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9"/>
      <c r="S17" s="38" t="s">
        <v>103</v>
      </c>
      <c r="T17" s="39"/>
      <c r="U17" s="39"/>
      <c r="V17" s="39"/>
      <c r="W17" s="39"/>
      <c r="X17" s="39"/>
      <c r="Y17" s="39"/>
      <c r="Z17" s="39"/>
      <c r="AA17" s="39"/>
      <c r="AB17" s="39"/>
    </row>
    <row r="18" spans="1:28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47"/>
      <c r="S18" s="57" t="s">
        <v>102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s="42" customFormat="1" ht="15.3">
      <c r="A19" s="38" t="s">
        <v>34</v>
      </c>
      <c r="B19" s="88"/>
      <c r="C19" s="88">
        <v>1</v>
      </c>
      <c r="D19" s="88">
        <v>2</v>
      </c>
      <c r="E19" s="88">
        <v>1</v>
      </c>
      <c r="F19" s="88">
        <v>1</v>
      </c>
      <c r="G19" s="88">
        <v>1</v>
      </c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50"/>
      <c r="S19" s="97" t="s">
        <v>102</v>
      </c>
      <c r="T19" s="39"/>
      <c r="U19" s="39"/>
      <c r="V19" s="39"/>
      <c r="W19" s="39"/>
      <c r="X19" s="39"/>
      <c r="Y19" s="39"/>
      <c r="Z19" s="39"/>
      <c r="AA19" s="39"/>
      <c r="AB19" s="39"/>
    </row>
    <row r="20" spans="1:28" ht="15.3">
      <c r="A20" s="40" t="s">
        <v>35</v>
      </c>
      <c r="B20" s="52"/>
      <c r="C20" s="52"/>
      <c r="D20" s="52">
        <v>2</v>
      </c>
      <c r="E20" s="52"/>
      <c r="F20" s="52">
        <v>1</v>
      </c>
      <c r="G20" s="52"/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47"/>
      <c r="S20" s="57" t="s">
        <v>102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s="42" customFormat="1" ht="15.3">
      <c r="A21" s="38" t="s">
        <v>36</v>
      </c>
      <c r="B21" s="88"/>
      <c r="C21" s="88"/>
      <c r="D21" s="88"/>
      <c r="E21" s="88"/>
      <c r="F21" s="88">
        <v>1</v>
      </c>
      <c r="G21" s="88">
        <v>2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50"/>
      <c r="S21" s="97" t="s">
        <v>102</v>
      </c>
      <c r="T21" s="39"/>
      <c r="U21" s="39"/>
      <c r="V21" s="39"/>
      <c r="W21" s="39"/>
      <c r="X21" s="39"/>
      <c r="Y21" s="39"/>
      <c r="Z21" s="39"/>
      <c r="AA21" s="39"/>
      <c r="AB21" s="39"/>
    </row>
    <row r="22" spans="1:28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57" t="s">
        <v>102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3">
      <c r="A23" s="43"/>
      <c r="S23" s="43"/>
    </row>
    <row r="24" spans="1:28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4" t="s">
        <v>104</v>
      </c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0" t="s">
        <v>105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4" t="s">
        <v>106</v>
      </c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 t="s">
        <v>107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56" t="s">
        <v>102</v>
      </c>
      <c r="T28" s="45"/>
      <c r="U28" s="45"/>
      <c r="V28" s="45"/>
      <c r="W28" s="45"/>
      <c r="X28" s="45"/>
      <c r="Y28" s="45"/>
      <c r="Z28" s="45"/>
      <c r="AA28" s="45"/>
      <c r="AB28" s="45"/>
    </row>
    <row r="29" spans="1:28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57" t="s">
        <v>102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3">
      <c r="A30" s="43"/>
      <c r="S30" s="43"/>
    </row>
    <row r="31" spans="1:28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8" t="s">
        <v>108</v>
      </c>
      <c r="T31" s="39"/>
      <c r="U31" s="39"/>
      <c r="V31" s="39"/>
      <c r="W31" s="39"/>
      <c r="X31" s="39"/>
      <c r="Y31" s="39"/>
      <c r="Z31" s="39"/>
      <c r="AA31" s="39"/>
      <c r="AB31" s="39"/>
    </row>
    <row r="32" spans="1:28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57" t="s">
        <v>102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8" t="s">
        <v>109</v>
      </c>
      <c r="T33" s="39"/>
      <c r="U33" s="39"/>
      <c r="V33" s="39"/>
      <c r="W33" s="39"/>
      <c r="X33" s="39"/>
      <c r="Y33" s="39"/>
      <c r="Z33" s="39"/>
      <c r="AA33" s="39"/>
      <c r="AB33" s="39"/>
    </row>
    <row r="34" spans="1:28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0" t="s">
        <v>110</v>
      </c>
      <c r="T34" s="41"/>
      <c r="U34" s="41"/>
      <c r="V34" s="41"/>
      <c r="W34" s="41"/>
      <c r="X34" s="41"/>
      <c r="Y34" s="41"/>
      <c r="Z34" s="41"/>
      <c r="AA34" s="41"/>
      <c r="AB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414.xml><?xml version="1.0" encoding="utf-8"?>
<worksheet xmlns="http://schemas.openxmlformats.org/spreadsheetml/2006/main" xmlns:r="http://schemas.openxmlformats.org/officeDocument/2006/relationships">
  <dimension ref="A1:AA34"/>
  <sheetViews>
    <sheetView workbookViewId="0"/>
  </sheetViews>
  <sheetFormatPr defaultColWidth="15.1015625" defaultRowHeight="15" customHeight="1"/>
  <cols>
    <col min="1" max="1" width="52.47265625" style="59" customWidth="1"/>
    <col min="2" max="2" width="7.734375" style="59" customWidth="1"/>
    <col min="3" max="3" width="8.89453125" style="59" customWidth="1"/>
    <col min="4" max="27" width="7.734375" style="59" customWidth="1"/>
    <col min="28" max="16384" width="15.1015625" style="59"/>
  </cols>
  <sheetData>
    <row r="1" spans="1:27" ht="14.4">
      <c r="A1" s="58" t="s">
        <v>0</v>
      </c>
      <c r="C1" s="58"/>
    </row>
    <row r="2" spans="1:27" ht="14.4">
      <c r="A2" s="60" t="s">
        <v>476</v>
      </c>
      <c r="C2" s="58"/>
    </row>
    <row r="3" spans="1:27" ht="14.4">
      <c r="A3" s="61" t="str">
        <f>HYPERLINK("https://archive.org/details/SpaceCoastRadioNEWS08092013","https://archive.org/details/SpaceCoastRadioNEWS08092013")</f>
        <v>https://archive.org/details/SpaceCoastRadioNEWS08092013</v>
      </c>
      <c r="C3" s="58"/>
    </row>
    <row r="4" spans="1:27" ht="14.4">
      <c r="A4" s="62" t="s">
        <v>3</v>
      </c>
      <c r="B4" s="63">
        <v>0</v>
      </c>
      <c r="C4" s="63">
        <v>2.7777777777777779E-3</v>
      </c>
      <c r="D4" s="63">
        <v>2.361111111111111E-2</v>
      </c>
      <c r="E4" s="63">
        <v>3.888888888888889E-2</v>
      </c>
      <c r="F4" s="63">
        <v>5.5555555555555552E-2</v>
      </c>
      <c r="G4" s="63">
        <v>6.3194444444444442E-2</v>
      </c>
      <c r="H4" s="63">
        <v>7.9166666666666663E-2</v>
      </c>
      <c r="I4" s="63">
        <v>8.5416666666666655E-2</v>
      </c>
      <c r="J4" s="63"/>
      <c r="K4" s="63"/>
      <c r="L4" s="63"/>
      <c r="M4" s="63"/>
      <c r="N4" s="63"/>
      <c r="O4" s="63"/>
      <c r="P4" s="63"/>
      <c r="Q4" s="63"/>
      <c r="R4" s="63"/>
      <c r="S4" s="63"/>
      <c r="T4" s="64"/>
      <c r="U4" s="64"/>
      <c r="V4" s="64"/>
      <c r="W4" s="64"/>
      <c r="X4" s="64"/>
      <c r="Y4" s="64"/>
      <c r="Z4" s="64"/>
      <c r="AA4" s="64"/>
    </row>
    <row r="5" spans="1:27" ht="14.4">
      <c r="A5" s="58"/>
      <c r="B5" s="58" t="s">
        <v>4</v>
      </c>
      <c r="C5" s="58" t="s">
        <v>90</v>
      </c>
      <c r="D5" s="58" t="s">
        <v>56</v>
      </c>
      <c r="E5" s="58" t="s">
        <v>484</v>
      </c>
      <c r="F5" s="58" t="s">
        <v>481</v>
      </c>
      <c r="G5" s="58" t="s">
        <v>489</v>
      </c>
      <c r="H5" s="58" t="s">
        <v>94</v>
      </c>
      <c r="I5" s="58" t="s">
        <v>98</v>
      </c>
      <c r="T5" s="65"/>
      <c r="U5" s="65"/>
      <c r="V5" s="65"/>
      <c r="W5" s="65"/>
      <c r="X5" s="65"/>
      <c r="Y5" s="65"/>
      <c r="AA5" s="65"/>
    </row>
    <row r="6" spans="1:27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6" t="s">
        <v>23</v>
      </c>
      <c r="T6" s="67"/>
      <c r="U6" s="67"/>
      <c r="V6" s="67"/>
      <c r="W6" s="67"/>
      <c r="X6" s="67"/>
      <c r="Y6" s="67"/>
      <c r="Z6" s="67"/>
      <c r="AA6" s="67"/>
    </row>
    <row r="7" spans="1:27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70"/>
      <c r="S7" s="69" t="s">
        <v>24</v>
      </c>
      <c r="T7" s="70"/>
      <c r="U7" s="70"/>
      <c r="V7" s="70"/>
      <c r="W7" s="70"/>
      <c r="X7" s="70"/>
      <c r="Y7" s="70"/>
      <c r="Z7" s="70"/>
      <c r="AA7" s="70"/>
    </row>
    <row r="8" spans="1:27" ht="15.75" customHeight="1">
      <c r="A8" s="66" t="s">
        <v>25</v>
      </c>
      <c r="B8" s="67"/>
      <c r="C8" s="67">
        <v>2</v>
      </c>
      <c r="D8" s="67">
        <v>2</v>
      </c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6" t="s">
        <v>25</v>
      </c>
      <c r="T8" s="67"/>
      <c r="U8" s="67"/>
      <c r="V8" s="67"/>
      <c r="W8" s="67"/>
      <c r="X8" s="67"/>
      <c r="Y8" s="67"/>
      <c r="Z8" s="67"/>
      <c r="AA8" s="67"/>
    </row>
    <row r="9" spans="1:27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69" t="s">
        <v>26</v>
      </c>
      <c r="T9" s="70"/>
      <c r="U9" s="70"/>
      <c r="V9" s="70"/>
      <c r="W9" s="70"/>
      <c r="X9" s="70"/>
      <c r="Y9" s="70"/>
      <c r="Z9" s="70"/>
      <c r="AA9" s="70"/>
    </row>
    <row r="10" spans="1:27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6" t="s">
        <v>99</v>
      </c>
      <c r="T10" s="67"/>
      <c r="U10" s="67"/>
      <c r="V10" s="67"/>
      <c r="W10" s="67"/>
      <c r="X10" s="67"/>
      <c r="Y10" s="67"/>
      <c r="Z10" s="67"/>
      <c r="AA10" s="67"/>
    </row>
    <row r="11" spans="1:27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69" t="s">
        <v>100</v>
      </c>
      <c r="T11" s="70"/>
      <c r="U11" s="70"/>
      <c r="V11" s="70"/>
      <c r="W11" s="70"/>
      <c r="X11" s="70"/>
      <c r="Y11" s="70"/>
      <c r="Z11" s="70"/>
      <c r="AA11" s="70"/>
    </row>
    <row r="12" spans="1:27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/>
      <c r="S12" s="73"/>
    </row>
    <row r="13" spans="1:27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4" t="s">
        <v>101</v>
      </c>
      <c r="T13" s="75"/>
      <c r="U13" s="75"/>
      <c r="V13" s="75"/>
      <c r="W13" s="75"/>
      <c r="X13" s="75"/>
      <c r="Y13" s="75"/>
      <c r="Z13" s="75"/>
      <c r="AA13" s="75"/>
    </row>
    <row r="14" spans="1:27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78"/>
      <c r="S14" s="85" t="s">
        <v>102</v>
      </c>
      <c r="T14" s="70"/>
      <c r="U14" s="70"/>
      <c r="V14" s="70"/>
      <c r="W14" s="70"/>
      <c r="X14" s="70"/>
      <c r="Y14" s="70"/>
      <c r="Z14" s="70"/>
      <c r="AA14" s="70"/>
    </row>
    <row r="15" spans="1:27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75"/>
      <c r="K15" s="80"/>
      <c r="L15" s="80"/>
      <c r="M15" s="80"/>
      <c r="N15" s="80"/>
      <c r="O15" s="80"/>
      <c r="P15" s="80"/>
      <c r="Q15" s="80"/>
      <c r="R15" s="80"/>
      <c r="S15" s="84" t="s">
        <v>102</v>
      </c>
      <c r="T15" s="75"/>
      <c r="U15" s="75"/>
      <c r="V15" s="75"/>
      <c r="W15" s="75"/>
      <c r="X15" s="75"/>
      <c r="Y15" s="75"/>
      <c r="Z15" s="75"/>
      <c r="AA15" s="75"/>
    </row>
    <row r="16" spans="1:27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S16" s="73"/>
    </row>
    <row r="17" spans="1:27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/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6" t="s">
        <v>103</v>
      </c>
      <c r="T17" s="67"/>
      <c r="U17" s="67"/>
      <c r="V17" s="67"/>
      <c r="W17" s="67"/>
      <c r="X17" s="67"/>
      <c r="Y17" s="67"/>
      <c r="Z17" s="67"/>
      <c r="AA17" s="67"/>
    </row>
    <row r="18" spans="1:27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78"/>
      <c r="S18" s="85" t="s">
        <v>102</v>
      </c>
      <c r="T18" s="70"/>
      <c r="U18" s="70"/>
      <c r="V18" s="70"/>
      <c r="W18" s="70"/>
      <c r="X18" s="70"/>
      <c r="Y18" s="70"/>
      <c r="Z18" s="70"/>
      <c r="AA18" s="70"/>
    </row>
    <row r="19" spans="1:27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8">
        <v>2</v>
      </c>
      <c r="G19" s="67">
        <v>2</v>
      </c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81"/>
      <c r="S19" s="98" t="s">
        <v>102</v>
      </c>
      <c r="T19" s="67"/>
      <c r="U19" s="67"/>
      <c r="V19" s="67"/>
      <c r="W19" s="67"/>
      <c r="X19" s="67"/>
      <c r="Y19" s="67"/>
      <c r="Z19" s="67"/>
      <c r="AA19" s="67"/>
    </row>
    <row r="20" spans="1:27" ht="15.75" customHeight="1">
      <c r="A20" s="69" t="s">
        <v>35</v>
      </c>
      <c r="B20" s="70"/>
      <c r="C20" s="70"/>
      <c r="D20" s="70"/>
      <c r="E20" s="70"/>
      <c r="F20" s="71">
        <v>2</v>
      </c>
      <c r="G20" s="70"/>
      <c r="H20" s="71">
        <v>2</v>
      </c>
      <c r="I20" s="70"/>
      <c r="J20" s="70"/>
      <c r="K20" s="78"/>
      <c r="L20" s="78"/>
      <c r="M20" s="78"/>
      <c r="N20" s="78"/>
      <c r="O20" s="78"/>
      <c r="P20" s="78"/>
      <c r="Q20" s="78"/>
      <c r="R20" s="78"/>
      <c r="S20" s="85" t="s">
        <v>102</v>
      </c>
      <c r="T20" s="70"/>
      <c r="U20" s="70"/>
      <c r="V20" s="70"/>
      <c r="W20" s="70"/>
      <c r="X20" s="70"/>
      <c r="Y20" s="70"/>
      <c r="Z20" s="70"/>
      <c r="AA20" s="70"/>
    </row>
    <row r="21" spans="1:27" ht="15.75" customHeight="1">
      <c r="A21" s="66" t="s">
        <v>36</v>
      </c>
      <c r="B21" s="67"/>
      <c r="C21" s="67"/>
      <c r="D21" s="67"/>
      <c r="E21" s="67"/>
      <c r="F21" s="67">
        <v>2</v>
      </c>
      <c r="G21" s="67">
        <v>2</v>
      </c>
      <c r="H21" s="67">
        <v>2</v>
      </c>
      <c r="I21" s="67"/>
      <c r="J21" s="67"/>
      <c r="K21" s="81"/>
      <c r="L21" s="81"/>
      <c r="M21" s="81"/>
      <c r="N21" s="81"/>
      <c r="O21" s="81"/>
      <c r="P21" s="81"/>
      <c r="Q21" s="81"/>
      <c r="R21" s="81"/>
      <c r="S21" s="98" t="s">
        <v>102</v>
      </c>
      <c r="T21" s="67"/>
      <c r="U21" s="67"/>
      <c r="V21" s="67"/>
      <c r="W21" s="67"/>
      <c r="X21" s="67"/>
      <c r="Y21" s="67"/>
      <c r="Z21" s="67"/>
      <c r="AA21" s="67"/>
    </row>
    <row r="22" spans="1:27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78"/>
      <c r="S22" s="85" t="s">
        <v>102</v>
      </c>
      <c r="T22" s="70"/>
      <c r="U22" s="70"/>
      <c r="V22" s="70"/>
      <c r="W22" s="70"/>
      <c r="X22" s="70"/>
      <c r="Y22" s="70"/>
      <c r="Z22" s="70"/>
      <c r="AA22" s="70"/>
    </row>
    <row r="23" spans="1:27" ht="15.75" customHeight="1">
      <c r="A23" s="73"/>
      <c r="C23" s="58"/>
      <c r="S23" s="73"/>
    </row>
    <row r="24" spans="1:27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4" t="s">
        <v>104</v>
      </c>
      <c r="T24" s="75"/>
      <c r="U24" s="75"/>
      <c r="V24" s="75"/>
      <c r="W24" s="75"/>
      <c r="X24" s="75"/>
      <c r="Y24" s="75"/>
      <c r="Z24" s="75"/>
      <c r="AA24" s="75"/>
    </row>
    <row r="25" spans="1:27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69" t="s">
        <v>105</v>
      </c>
      <c r="T25" s="70"/>
      <c r="U25" s="70"/>
      <c r="V25" s="70"/>
      <c r="W25" s="70"/>
      <c r="X25" s="70"/>
      <c r="Y25" s="70"/>
      <c r="Z25" s="70"/>
      <c r="AA25" s="70"/>
    </row>
    <row r="26" spans="1:27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4" t="s">
        <v>106</v>
      </c>
      <c r="T26" s="75"/>
      <c r="U26" s="75"/>
      <c r="V26" s="75"/>
      <c r="W26" s="75"/>
      <c r="X26" s="75"/>
      <c r="Y26" s="75"/>
      <c r="Z26" s="75"/>
      <c r="AA26" s="75"/>
    </row>
    <row r="27" spans="1:27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69" t="s">
        <v>107</v>
      </c>
      <c r="T27" s="70"/>
      <c r="U27" s="70"/>
      <c r="V27" s="70"/>
      <c r="W27" s="70"/>
      <c r="X27" s="70"/>
      <c r="Y27" s="70"/>
      <c r="Z27" s="70"/>
      <c r="AA27" s="70"/>
    </row>
    <row r="28" spans="1:27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4" t="s">
        <v>102</v>
      </c>
      <c r="T28" s="75"/>
      <c r="U28" s="75"/>
      <c r="V28" s="75"/>
      <c r="W28" s="75"/>
      <c r="X28" s="75"/>
      <c r="Y28" s="75"/>
      <c r="Z28" s="75"/>
      <c r="AA28" s="75"/>
    </row>
    <row r="29" spans="1:27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85" t="s">
        <v>102</v>
      </c>
      <c r="T29" s="70"/>
      <c r="U29" s="70"/>
      <c r="V29" s="70"/>
      <c r="W29" s="70"/>
      <c r="X29" s="70"/>
      <c r="Y29" s="70"/>
      <c r="Z29" s="70"/>
      <c r="AA29" s="70"/>
    </row>
    <row r="30" spans="1:27" ht="15.75" customHeight="1">
      <c r="A30" s="73"/>
      <c r="C30" s="58"/>
      <c r="S30" s="73"/>
    </row>
    <row r="31" spans="1:27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6" t="s">
        <v>108</v>
      </c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85" t="s">
        <v>102</v>
      </c>
      <c r="T32" s="70"/>
      <c r="U32" s="70"/>
      <c r="V32" s="70"/>
      <c r="W32" s="70"/>
      <c r="X32" s="70"/>
      <c r="Y32" s="70"/>
      <c r="Z32" s="70"/>
      <c r="AA32" s="70"/>
    </row>
    <row r="33" spans="1:27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6" t="s">
        <v>109</v>
      </c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69" t="s">
        <v>110</v>
      </c>
      <c r="T34" s="70"/>
      <c r="U34" s="70"/>
      <c r="V34" s="70"/>
      <c r="W34" s="70"/>
      <c r="X34" s="70"/>
      <c r="Y34" s="70"/>
      <c r="Z34" s="70"/>
      <c r="AA34" s="70"/>
    </row>
  </sheetData>
  <hyperlinks>
    <hyperlink ref="A3" r:id="rId1" display="https://archive.org/details/SpaceCoastRadioNEWS08092013"/>
  </hyperlinks>
  <pageMargins left="0.7" right="0.7" top="0.75" bottom="0.75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H20" sqref="H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615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2.0833333333333332E-2</v>
      </c>
      <c r="E4" s="4">
        <v>3.4027777777777775E-2</v>
      </c>
      <c r="F4" s="4">
        <v>4.9305555555555554E-2</v>
      </c>
      <c r="G4" s="4">
        <v>5.7638888888888885E-2</v>
      </c>
      <c r="H4" s="4">
        <v>6.805555555555555E-2</v>
      </c>
      <c r="I4" s="4">
        <v>7.6388888888888895E-2</v>
      </c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56</v>
      </c>
      <c r="D5" t="s">
        <v>56</v>
      </c>
      <c r="E5" t="s">
        <v>161</v>
      </c>
      <c r="F5" t="s">
        <v>93</v>
      </c>
      <c r="G5" t="s">
        <v>481</v>
      </c>
      <c r="H5" t="s">
        <v>94</v>
      </c>
      <c r="I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>
        <v>2</v>
      </c>
      <c r="E8" s="9">
        <v>2</v>
      </c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>
        <v>1</v>
      </c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/>
      <c r="E20" s="12">
        <v>2</v>
      </c>
      <c r="F20" s="12"/>
      <c r="G20" s="12">
        <v>1</v>
      </c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/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416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9.2070312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615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2.0833333333333332E-2</v>
      </c>
      <c r="E4" s="34">
        <v>3.4027777777777775E-2</v>
      </c>
      <c r="F4" s="34">
        <v>4.9305555555555554E-2</v>
      </c>
      <c r="G4" s="34">
        <v>5.7638888888888892E-2</v>
      </c>
      <c r="H4" s="34">
        <v>6.805555555555555E-2</v>
      </c>
      <c r="I4" s="34">
        <v>7.6388888888888895E-2</v>
      </c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56</v>
      </c>
      <c r="D5" s="29" t="s">
        <v>56</v>
      </c>
      <c r="E5" s="29" t="s">
        <v>161</v>
      </c>
      <c r="F5" s="29" t="s">
        <v>93</v>
      </c>
      <c r="G5" s="29" t="s">
        <v>481</v>
      </c>
      <c r="H5" s="29" t="s">
        <v>94</v>
      </c>
      <c r="I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>
        <v>2</v>
      </c>
      <c r="E6" s="88">
        <v>2</v>
      </c>
      <c r="F6" s="88"/>
      <c r="G6" s="88">
        <v>1</v>
      </c>
      <c r="H6" s="88"/>
      <c r="I6" s="88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>
        <v>1</v>
      </c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>
        <v>2</v>
      </c>
      <c r="E8" s="88">
        <v>2</v>
      </c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>
        <v>1</v>
      </c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>
        <v>1</v>
      </c>
      <c r="E19" s="88">
        <v>2</v>
      </c>
      <c r="F19" s="88">
        <v>1</v>
      </c>
      <c r="G19" s="88">
        <v>2</v>
      </c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/>
      <c r="E20" s="52">
        <v>2</v>
      </c>
      <c r="F20" s="52"/>
      <c r="G20" s="52">
        <v>2</v>
      </c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88">
        <v>1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41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tr">
        <f>HYPERLINK("https://archive.org/details/SpaceCoastRadioNEWS08112013","https://archive.org/details/SpaceCoastRadioNEWS08112013")</f>
        <v>https://archive.org/details/SpaceCoastRadioNEWS08112013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2.0833333333333332E-2</v>
      </c>
      <c r="E4" s="63">
        <v>3.4027777777777775E-2</v>
      </c>
      <c r="F4" s="63">
        <v>4.9305555555555554E-2</v>
      </c>
      <c r="G4" s="63">
        <v>5.7638888888888885E-2</v>
      </c>
      <c r="H4" s="63">
        <v>6.805555555555555E-2</v>
      </c>
      <c r="I4" s="63">
        <v>7.6388888888888895E-2</v>
      </c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56</v>
      </c>
      <c r="D5" s="58" t="s">
        <v>56</v>
      </c>
      <c r="E5" s="58" t="s">
        <v>161</v>
      </c>
      <c r="F5" s="58" t="s">
        <v>93</v>
      </c>
      <c r="G5" s="58" t="s">
        <v>481</v>
      </c>
      <c r="H5" s="58" t="s">
        <v>94</v>
      </c>
      <c r="I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>
        <v>2</v>
      </c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/>
      <c r="K12" s="58"/>
      <c r="L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75"/>
      <c r="K15" s="75"/>
      <c r="L15" s="75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8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7">
        <v>2</v>
      </c>
      <c r="G19" s="68">
        <v>2</v>
      </c>
      <c r="H19" s="67"/>
      <c r="I19" s="67"/>
      <c r="J19" s="67"/>
      <c r="K19" s="67"/>
      <c r="L19" s="67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 t="s">
        <v>137</v>
      </c>
      <c r="D20" s="71" t="s">
        <v>137</v>
      </c>
      <c r="E20" s="70"/>
      <c r="F20" s="70"/>
      <c r="G20" s="71">
        <v>2</v>
      </c>
      <c r="H20" s="71">
        <v>2</v>
      </c>
      <c r="I20" s="70"/>
      <c r="J20" s="70"/>
      <c r="K20" s="70"/>
      <c r="L20" s="70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/>
      <c r="F21" s="67">
        <v>2</v>
      </c>
      <c r="G21" s="67">
        <v>2</v>
      </c>
      <c r="H21" s="68">
        <v>2</v>
      </c>
      <c r="I21" s="67"/>
      <c r="J21" s="67"/>
      <c r="K21" s="67"/>
      <c r="L21" s="67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8112013"/>
  </hyperlinks>
  <pageMargins left="0.7" right="0.7" top="0.75" bottom="0.75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H20" sqref="H20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476</v>
      </c>
    </row>
    <row r="3" spans="1:27">
      <c r="A3" s="2" t="s">
        <v>616</v>
      </c>
    </row>
    <row r="4" spans="1:27" s="3" customFormat="1">
      <c r="A4" s="3" t="s">
        <v>3</v>
      </c>
      <c r="B4" s="4">
        <v>0</v>
      </c>
      <c r="C4" s="4">
        <v>2.0833333333333333E-3</v>
      </c>
      <c r="D4" s="4">
        <v>2.2916666666666669E-2</v>
      </c>
      <c r="E4" s="4">
        <v>3.7499999999999999E-2</v>
      </c>
      <c r="F4" s="4">
        <v>5.8333333333333327E-2</v>
      </c>
      <c r="G4" s="4">
        <v>6.7361111111111108E-2</v>
      </c>
      <c r="H4" s="4">
        <v>7.8472222222222221E-2</v>
      </c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 t="s">
        <v>157</v>
      </c>
      <c r="D5" t="s">
        <v>551</v>
      </c>
      <c r="E5" t="s">
        <v>152</v>
      </c>
      <c r="F5" t="s">
        <v>481</v>
      </c>
      <c r="G5" t="s">
        <v>94</v>
      </c>
      <c r="H5" t="s">
        <v>98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9"/>
      <c r="H6" s="9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2">
        <v>2</v>
      </c>
      <c r="G7" s="12">
        <v>2</v>
      </c>
      <c r="H7" s="12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>
        <v>2</v>
      </c>
      <c r="F8" s="9"/>
      <c r="G8" s="9"/>
      <c r="H8" s="9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>
        <v>2</v>
      </c>
      <c r="F14" s="12"/>
      <c r="G14" s="12"/>
      <c r="H14" s="12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18">
        <v>2</v>
      </c>
      <c r="H15" s="18">
        <v>2</v>
      </c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2</v>
      </c>
      <c r="E18" s="12"/>
      <c r="F18" s="12"/>
      <c r="G18" s="12"/>
      <c r="H18" s="12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/>
      <c r="H19" s="9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/>
      <c r="E20" s="12"/>
      <c r="F20" s="12">
        <v>2</v>
      </c>
      <c r="G20" s="12">
        <v>1</v>
      </c>
      <c r="H20" s="12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/>
      <c r="F21" s="9">
        <v>2</v>
      </c>
      <c r="G21" s="9">
        <v>2</v>
      </c>
      <c r="H21" s="9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419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36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476</v>
      </c>
    </row>
    <row r="3" spans="1:27">
      <c r="A3" s="32" t="s">
        <v>616</v>
      </c>
    </row>
    <row r="4" spans="1:27" s="33" customFormat="1">
      <c r="A4" s="33" t="s">
        <v>3</v>
      </c>
      <c r="B4" s="34">
        <v>0</v>
      </c>
      <c r="C4" s="34">
        <v>2.0833333333333333E-3</v>
      </c>
      <c r="D4" s="34">
        <v>2.2916666666666665E-2</v>
      </c>
      <c r="E4" s="34">
        <v>3.7499999999999999E-2</v>
      </c>
      <c r="F4" s="34">
        <v>5.8333333333333334E-2</v>
      </c>
      <c r="G4" s="34">
        <v>6.7361111111111108E-2</v>
      </c>
      <c r="H4" s="34">
        <v>7.8472222222222221E-2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29" t="s">
        <v>157</v>
      </c>
      <c r="D5" s="29" t="s">
        <v>551</v>
      </c>
      <c r="E5" s="29" t="s">
        <v>152</v>
      </c>
      <c r="F5" s="29" t="s">
        <v>481</v>
      </c>
      <c r="G5" s="29" t="s">
        <v>94</v>
      </c>
      <c r="H5" s="29" t="s">
        <v>98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2</v>
      </c>
      <c r="E6" s="88">
        <v>1</v>
      </c>
      <c r="F6" s="88">
        <v>1</v>
      </c>
      <c r="G6" s="88"/>
      <c r="H6" s="88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>
        <v>2</v>
      </c>
      <c r="E8" s="88">
        <v>1</v>
      </c>
      <c r="F8" s="88"/>
      <c r="G8" s="88"/>
      <c r="H8" s="88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1</v>
      </c>
      <c r="F12" s="53">
        <v>2</v>
      </c>
      <c r="G12" s="53">
        <v>2</v>
      </c>
      <c r="H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2</v>
      </c>
      <c r="H15" s="54">
        <v>2</v>
      </c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2</v>
      </c>
      <c r="E18" s="52"/>
      <c r="F18" s="52">
        <v>1</v>
      </c>
      <c r="G18" s="52"/>
      <c r="H18" s="52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2</v>
      </c>
      <c r="G19" s="88"/>
      <c r="H19" s="88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>
        <v>2</v>
      </c>
      <c r="G20" s="52">
        <v>1</v>
      </c>
      <c r="H20" s="52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/>
      <c r="F21" s="88"/>
      <c r="G21" s="88">
        <v>2</v>
      </c>
      <c r="H21" s="88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" width="9.1015625" style="59" customWidth="1"/>
    <col min="3" max="3" width="7.734375" style="59" customWidth="1"/>
    <col min="4" max="4" width="9.47265625" style="59" customWidth="1"/>
    <col min="5" max="26" width="7.734375" style="59" customWidth="1"/>
    <col min="27" max="16384" width="15.1015625" style="59"/>
  </cols>
  <sheetData>
    <row r="1" spans="1:26" ht="14.4">
      <c r="A1" s="58" t="s">
        <v>0</v>
      </c>
      <c r="B1" s="58"/>
      <c r="D1" s="58"/>
    </row>
    <row r="2" spans="1:26" ht="14.4">
      <c r="A2" s="60" t="s">
        <v>130</v>
      </c>
      <c r="B2" s="58"/>
      <c r="D2" s="58"/>
    </row>
    <row r="3" spans="1:26" ht="14.4">
      <c r="A3" s="61" t="str">
        <f>HYPERLINK("https://archive.org/details/LocalNewsUpdateSeptember302012","https://archive.org/details/LocalNewsUpdateSeptember302012")</f>
        <v>https://archive.org/details/LocalNewsUpdateSeptember302012</v>
      </c>
      <c r="B3" s="58"/>
      <c r="D3" s="58"/>
    </row>
    <row r="4" spans="1:26" ht="14.4">
      <c r="A4" s="62" t="s">
        <v>3</v>
      </c>
      <c r="B4" s="63">
        <v>0</v>
      </c>
      <c r="C4" s="63">
        <v>2.1527777777777781E-2</v>
      </c>
      <c r="D4" s="63">
        <v>3.4027777777777775E-2</v>
      </c>
      <c r="E4" s="63">
        <v>5.7638888888888885E-2</v>
      </c>
      <c r="F4" s="63">
        <v>7.7083333333333337E-2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165</v>
      </c>
      <c r="C5" s="58" t="s">
        <v>166</v>
      </c>
      <c r="D5" s="58" t="s">
        <v>167</v>
      </c>
      <c r="E5" s="58" t="s">
        <v>168</v>
      </c>
      <c r="F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/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1">
        <v>2</v>
      </c>
      <c r="D7" s="71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6">
        <v>2</v>
      </c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1">
        <v>2</v>
      </c>
      <c r="E18" s="71">
        <v>2</v>
      </c>
      <c r="F18" s="71">
        <v>2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7"/>
      <c r="E19" s="68">
        <v>2</v>
      </c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/>
      <c r="C20" s="70"/>
      <c r="D20" s="71">
        <v>2</v>
      </c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8">
        <v>2</v>
      </c>
      <c r="E21" s="67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D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B30" s="58"/>
      <c r="D30" s="58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LocalNewsUpdateSeptember302012"/>
  </hyperlinks>
  <pageMargins left="0.7" right="0.7" top="0.75" bottom="0.75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476</v>
      </c>
    </row>
    <row r="3" spans="1:26" ht="14.4">
      <c r="A3" s="61" t="s">
        <v>616</v>
      </c>
    </row>
    <row r="4" spans="1:26" ht="14.4">
      <c r="A4" s="62" t="s">
        <v>3</v>
      </c>
      <c r="B4" s="63">
        <v>0</v>
      </c>
      <c r="C4" s="63">
        <v>2.0833333333333333E-3</v>
      </c>
      <c r="D4" s="63">
        <v>2.2916666666666669E-2</v>
      </c>
      <c r="E4" s="63">
        <v>3.7499999999999999E-2</v>
      </c>
      <c r="F4" s="63">
        <v>5.8333333333333327E-2</v>
      </c>
      <c r="G4" s="63">
        <v>6.7361111111111108E-2</v>
      </c>
      <c r="H4" s="63">
        <v>7.8472222222222221E-2</v>
      </c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 t="s">
        <v>157</v>
      </c>
      <c r="D5" s="58" t="s">
        <v>551</v>
      </c>
      <c r="E5" s="58" t="s">
        <v>152</v>
      </c>
      <c r="F5" s="58" t="s">
        <v>481</v>
      </c>
      <c r="G5" s="58" t="s">
        <v>94</v>
      </c>
      <c r="H5" s="58" t="s">
        <v>98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>
        <v>2</v>
      </c>
      <c r="D6" s="67">
        <v>2</v>
      </c>
      <c r="E6" s="67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>
        <v>2</v>
      </c>
      <c r="G7" s="70">
        <v>2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>
        <v>2</v>
      </c>
      <c r="D8" s="67">
        <v>2</v>
      </c>
      <c r="E8" s="67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/>
      <c r="J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>
        <v>2</v>
      </c>
      <c r="C15" s="75"/>
      <c r="D15" s="75"/>
      <c r="E15" s="75"/>
      <c r="F15" s="75"/>
      <c r="G15" s="76">
        <v>2</v>
      </c>
      <c r="H15" s="75">
        <v>2</v>
      </c>
      <c r="I15" s="75"/>
      <c r="J15" s="75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R16" s="73"/>
    </row>
    <row r="17" spans="1:26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>
        <v>2</v>
      </c>
      <c r="G17" s="67">
        <v>2</v>
      </c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>
        <v>2</v>
      </c>
      <c r="E18" s="70"/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7">
        <v>2</v>
      </c>
      <c r="D19" s="67">
        <v>2</v>
      </c>
      <c r="E19" s="67">
        <v>2</v>
      </c>
      <c r="F19" s="68">
        <v>2</v>
      </c>
      <c r="G19" s="67"/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 t="s">
        <v>137</v>
      </c>
      <c r="D20" s="70"/>
      <c r="E20" s="70"/>
      <c r="F20" s="71">
        <v>2</v>
      </c>
      <c r="G20" s="71">
        <v>2</v>
      </c>
      <c r="H20" s="70"/>
      <c r="I20" s="70"/>
      <c r="J20" s="70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7"/>
      <c r="F21" s="67">
        <v>2</v>
      </c>
      <c r="G21" s="67">
        <v>2</v>
      </c>
      <c r="H21" s="67"/>
      <c r="I21" s="67"/>
      <c r="J21" s="67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/>
  </hyperlinks>
  <pageMargins left="0.7" right="0.7" top="0.75" bottom="0.75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>
  <dimension ref="A1:AB34"/>
  <sheetViews>
    <sheetView zoomScaleNormal="100" zoomScalePageLayoutView="150" workbookViewId="0">
      <selection activeCell="H20" sqref="H20"/>
    </sheetView>
  </sheetViews>
  <sheetFormatPr defaultColWidth="8.83984375" defaultRowHeight="14.4"/>
  <cols>
    <col min="1" max="1" width="60" customWidth="1"/>
  </cols>
  <sheetData>
    <row r="1" spans="1:28">
      <c r="A1" t="s">
        <v>0</v>
      </c>
    </row>
    <row r="2" spans="1:28">
      <c r="A2" s="1" t="s">
        <v>476</v>
      </c>
    </row>
    <row r="3" spans="1:28">
      <c r="A3" s="2" t="s">
        <v>617</v>
      </c>
    </row>
    <row r="4" spans="1:28" s="3" customFormat="1">
      <c r="A4" s="3" t="s">
        <v>3</v>
      </c>
      <c r="B4" s="4">
        <v>0</v>
      </c>
      <c r="C4" s="4">
        <v>3.472222222222222E-3</v>
      </c>
      <c r="D4" s="4">
        <v>1.9444444444444445E-2</v>
      </c>
      <c r="E4" s="4">
        <v>3.8194444444444441E-2</v>
      </c>
      <c r="F4" s="4">
        <v>4.6527777777777779E-2</v>
      </c>
      <c r="G4" s="4">
        <v>5.9027777777777783E-2</v>
      </c>
      <c r="H4" s="4">
        <v>6.6666666666666666E-2</v>
      </c>
      <c r="I4" s="4">
        <v>7.9166666666666663E-2</v>
      </c>
      <c r="J4" s="4"/>
      <c r="K4" s="4"/>
      <c r="M4" s="4"/>
      <c r="N4" s="4"/>
      <c r="O4" s="4"/>
      <c r="P4" s="4"/>
      <c r="Q4" s="4"/>
      <c r="R4" s="4"/>
      <c r="S4" s="4"/>
      <c r="T4" s="6"/>
      <c r="U4" s="6"/>
      <c r="V4" s="6"/>
      <c r="W4" s="6"/>
      <c r="X4" s="6"/>
      <c r="Y4" s="6"/>
      <c r="Z4" s="6"/>
      <c r="AA4" s="6"/>
      <c r="AB4" s="6"/>
    </row>
    <row r="5" spans="1:28">
      <c r="B5" t="s">
        <v>4</v>
      </c>
      <c r="C5" t="s">
        <v>90</v>
      </c>
      <c r="D5" t="s">
        <v>56</v>
      </c>
      <c r="E5" t="s">
        <v>16</v>
      </c>
      <c r="F5" t="s">
        <v>489</v>
      </c>
      <c r="G5" t="s">
        <v>602</v>
      </c>
      <c r="H5" t="s">
        <v>94</v>
      </c>
      <c r="I5" t="s">
        <v>98</v>
      </c>
      <c r="T5" s="7"/>
      <c r="U5" s="7"/>
      <c r="V5" s="7"/>
      <c r="W5" s="7"/>
      <c r="X5" s="7"/>
      <c r="Y5" s="7"/>
      <c r="AA5" s="7"/>
      <c r="AB5" s="7"/>
    </row>
    <row r="6" spans="1:28" ht="15.3">
      <c r="A6" s="8" t="s">
        <v>23</v>
      </c>
      <c r="B6" s="9"/>
      <c r="C6" s="9">
        <v>2</v>
      </c>
      <c r="D6" s="9">
        <v>2</v>
      </c>
      <c r="E6" s="9"/>
      <c r="F6" s="9"/>
      <c r="G6" s="9"/>
      <c r="H6" s="9"/>
      <c r="I6" s="9"/>
      <c r="J6" s="10"/>
      <c r="K6" s="10"/>
      <c r="L6" s="10"/>
      <c r="M6" s="10"/>
      <c r="N6" s="10"/>
      <c r="O6" s="10"/>
      <c r="P6" s="10"/>
      <c r="Q6" s="10"/>
      <c r="R6" s="10"/>
      <c r="S6" s="8" t="s">
        <v>23</v>
      </c>
      <c r="T6" s="10"/>
      <c r="U6" s="10"/>
      <c r="V6" s="10"/>
      <c r="W6" s="10"/>
      <c r="X6" s="10"/>
      <c r="Y6" s="10"/>
      <c r="Z6" s="10"/>
      <c r="AA6" s="10"/>
      <c r="AB6" s="10"/>
    </row>
    <row r="7" spans="1:28" ht="15.3">
      <c r="A7" s="11" t="s">
        <v>24</v>
      </c>
      <c r="B7" s="12"/>
      <c r="C7" s="12"/>
      <c r="D7" s="12"/>
      <c r="E7" s="12">
        <v>2</v>
      </c>
      <c r="F7" s="12">
        <v>2</v>
      </c>
      <c r="G7" s="12">
        <v>2</v>
      </c>
      <c r="H7" s="12">
        <v>2</v>
      </c>
      <c r="I7" s="12"/>
      <c r="J7" s="13"/>
      <c r="K7" s="13"/>
      <c r="L7" s="13"/>
      <c r="M7" s="13"/>
      <c r="N7" s="13"/>
      <c r="O7" s="13"/>
      <c r="P7" s="13"/>
      <c r="Q7" s="13"/>
      <c r="R7" s="13"/>
      <c r="S7" s="11" t="s">
        <v>24</v>
      </c>
      <c r="T7" s="13"/>
      <c r="U7" s="13"/>
      <c r="V7" s="13"/>
      <c r="W7" s="13"/>
      <c r="X7" s="13"/>
      <c r="Y7" s="13"/>
      <c r="Z7" s="13"/>
      <c r="AA7" s="13"/>
      <c r="AB7" s="13"/>
    </row>
    <row r="8" spans="1:28" s="14" customFormat="1" ht="15.3">
      <c r="A8" s="8" t="s">
        <v>25</v>
      </c>
      <c r="B8" s="9"/>
      <c r="C8" s="9">
        <v>2</v>
      </c>
      <c r="D8" s="9">
        <v>2</v>
      </c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10"/>
      <c r="S8" s="8" t="s">
        <v>25</v>
      </c>
      <c r="T8" s="10"/>
      <c r="U8" s="10"/>
      <c r="V8" s="10"/>
      <c r="W8" s="10"/>
      <c r="X8" s="10"/>
      <c r="Y8" s="10"/>
      <c r="Z8" s="10"/>
      <c r="AA8" s="10"/>
      <c r="AB8" s="10"/>
    </row>
    <row r="9" spans="1:28" ht="15.3">
      <c r="A9" s="11" t="s">
        <v>26</v>
      </c>
      <c r="B9" s="12"/>
      <c r="C9" s="12"/>
      <c r="D9" s="12"/>
      <c r="E9" s="12">
        <v>2</v>
      </c>
      <c r="F9" s="12"/>
      <c r="G9" s="12"/>
      <c r="H9" s="12"/>
      <c r="I9" s="12"/>
      <c r="J9" s="13"/>
      <c r="K9" s="13"/>
      <c r="L9" s="13"/>
      <c r="M9" s="13"/>
      <c r="N9" s="13"/>
      <c r="O9" s="13"/>
      <c r="P9" s="13"/>
      <c r="Q9" s="13"/>
      <c r="R9" s="13"/>
      <c r="S9" s="11" t="s">
        <v>26</v>
      </c>
      <c r="T9" s="13"/>
      <c r="U9" s="13"/>
      <c r="V9" s="13"/>
      <c r="W9" s="13"/>
      <c r="X9" s="13"/>
      <c r="Y9" s="13"/>
      <c r="Z9" s="13"/>
      <c r="AA9" s="13"/>
      <c r="AB9" s="13"/>
    </row>
    <row r="10" spans="1:28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10"/>
      <c r="K10" s="10"/>
      <c r="L10" s="10"/>
      <c r="M10" s="10"/>
      <c r="N10" s="10"/>
      <c r="O10" s="10"/>
      <c r="P10" s="10"/>
      <c r="Q10" s="10"/>
      <c r="R10" s="10"/>
      <c r="S10" s="8" t="s">
        <v>99</v>
      </c>
      <c r="T10" s="10"/>
      <c r="U10" s="10"/>
      <c r="V10" s="10"/>
      <c r="W10" s="10"/>
      <c r="X10" s="10"/>
      <c r="Y10" s="10"/>
      <c r="Z10" s="10"/>
      <c r="AA10" s="10"/>
      <c r="AB10" s="10"/>
    </row>
    <row r="11" spans="1:28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3"/>
      <c r="S11" s="11" t="s">
        <v>100</v>
      </c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S12" s="15"/>
    </row>
    <row r="13" spans="1:28" s="20" customFormat="1" ht="15.3">
      <c r="A13" s="11" t="s">
        <v>29</v>
      </c>
      <c r="B13" s="18"/>
      <c r="C13" s="18"/>
      <c r="D13" s="18"/>
      <c r="E13" s="18"/>
      <c r="F13" s="18">
        <v>1</v>
      </c>
      <c r="G13" s="18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9"/>
      <c r="S13" s="16" t="s">
        <v>101</v>
      </c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21"/>
      <c r="K14" s="21"/>
      <c r="L14" s="21"/>
      <c r="M14" s="21"/>
      <c r="N14" s="21"/>
      <c r="O14" s="21"/>
      <c r="P14" s="21"/>
      <c r="Q14" s="21"/>
      <c r="R14" s="21"/>
      <c r="S14" s="28" t="s">
        <v>102</v>
      </c>
      <c r="T14" s="13"/>
      <c r="U14" s="13"/>
      <c r="V14" s="13"/>
      <c r="W14" s="13"/>
      <c r="X14" s="13"/>
      <c r="Y14" s="13"/>
      <c r="Z14" s="13"/>
      <c r="AA14" s="13"/>
      <c r="AB14" s="13"/>
    </row>
    <row r="15" spans="1:28" s="20" customFormat="1" ht="15.3">
      <c r="A15" s="22" t="s">
        <v>31</v>
      </c>
      <c r="B15" s="18">
        <v>2</v>
      </c>
      <c r="C15" s="18"/>
      <c r="D15" s="18"/>
      <c r="E15" s="18"/>
      <c r="F15" s="18"/>
      <c r="G15" s="18"/>
      <c r="H15" s="18">
        <v>2</v>
      </c>
      <c r="I15" s="18">
        <v>2</v>
      </c>
      <c r="J15" s="23"/>
      <c r="K15" s="23"/>
      <c r="L15" s="23"/>
      <c r="M15" s="23"/>
      <c r="N15" s="23"/>
      <c r="O15" s="23"/>
      <c r="P15" s="23"/>
      <c r="Q15" s="23"/>
      <c r="R15" s="23"/>
      <c r="S15" s="27" t="s">
        <v>102</v>
      </c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5.3">
      <c r="A16" s="15"/>
      <c r="B16" s="17"/>
      <c r="C16" s="17"/>
      <c r="D16" s="17"/>
      <c r="E16" s="17"/>
      <c r="F16" s="17"/>
      <c r="G16" s="17"/>
      <c r="H16" s="17"/>
      <c r="I16" s="17"/>
      <c r="S16" s="15"/>
    </row>
    <row r="17" spans="1:28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9">
        <v>2</v>
      </c>
      <c r="H17" s="9">
        <v>2</v>
      </c>
      <c r="I17" s="9">
        <v>2</v>
      </c>
      <c r="J17" s="10"/>
      <c r="K17" s="10"/>
      <c r="L17" s="10"/>
      <c r="M17" s="10"/>
      <c r="N17" s="10"/>
      <c r="O17" s="10"/>
      <c r="P17" s="10"/>
      <c r="Q17" s="10"/>
      <c r="R17" s="10"/>
      <c r="S17" s="8" t="s">
        <v>103</v>
      </c>
      <c r="T17" s="10"/>
      <c r="U17" s="10"/>
      <c r="V17" s="10"/>
      <c r="W17" s="10"/>
      <c r="X17" s="10"/>
      <c r="Y17" s="10"/>
      <c r="Z17" s="10"/>
      <c r="AA17" s="10"/>
      <c r="AB17" s="10"/>
    </row>
    <row r="18" spans="1:28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21"/>
      <c r="K18" s="21"/>
      <c r="L18" s="21"/>
      <c r="M18" s="21"/>
      <c r="N18" s="21"/>
      <c r="O18" s="21"/>
      <c r="P18" s="21"/>
      <c r="Q18" s="21"/>
      <c r="R18" s="21"/>
      <c r="S18" s="28" t="s">
        <v>102</v>
      </c>
      <c r="T18" s="13"/>
      <c r="U18" s="13"/>
      <c r="V18" s="13"/>
      <c r="W18" s="13"/>
      <c r="X18" s="13"/>
      <c r="Y18" s="13"/>
      <c r="Z18" s="13"/>
      <c r="AA18" s="13"/>
      <c r="AB18" s="13"/>
    </row>
    <row r="19" spans="1:28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9">
        <v>1</v>
      </c>
      <c r="H19" s="9"/>
      <c r="I19" s="9"/>
      <c r="J19" s="24"/>
      <c r="K19" s="24"/>
      <c r="L19" s="24"/>
      <c r="M19" s="24"/>
      <c r="N19" s="24"/>
      <c r="O19" s="24"/>
      <c r="P19" s="24"/>
      <c r="Q19" s="24"/>
      <c r="R19" s="24"/>
      <c r="S19" s="95" t="s">
        <v>102</v>
      </c>
      <c r="T19" s="10"/>
      <c r="U19" s="10"/>
      <c r="V19" s="10"/>
      <c r="W19" s="10"/>
      <c r="X19" s="10"/>
      <c r="Y19" s="10"/>
      <c r="Z19" s="10"/>
      <c r="AA19" s="10"/>
      <c r="AB19" s="10"/>
    </row>
    <row r="20" spans="1:28" ht="15.3">
      <c r="A20" s="11" t="s">
        <v>35</v>
      </c>
      <c r="B20" s="12"/>
      <c r="C20" s="12"/>
      <c r="D20" s="12"/>
      <c r="E20" s="12"/>
      <c r="F20" s="12"/>
      <c r="G20" s="12"/>
      <c r="H20" s="12"/>
      <c r="I20" s="12"/>
      <c r="J20" s="21"/>
      <c r="K20" s="21"/>
      <c r="L20" s="21"/>
      <c r="M20" s="21"/>
      <c r="N20" s="21"/>
      <c r="O20" s="21"/>
      <c r="P20" s="21"/>
      <c r="Q20" s="21"/>
      <c r="R20" s="21"/>
      <c r="S20" s="28" t="s">
        <v>102</v>
      </c>
      <c r="T20" s="13"/>
      <c r="U20" s="13"/>
      <c r="V20" s="13"/>
      <c r="W20" s="13"/>
      <c r="X20" s="13"/>
      <c r="Y20" s="13"/>
      <c r="Z20" s="13"/>
      <c r="AA20" s="13"/>
      <c r="AB20" s="13"/>
    </row>
    <row r="21" spans="1:28" s="14" customFormat="1" ht="15.3">
      <c r="A21" s="8" t="s">
        <v>36</v>
      </c>
      <c r="B21" s="9"/>
      <c r="C21" s="9"/>
      <c r="D21" s="9"/>
      <c r="E21" s="9">
        <v>2</v>
      </c>
      <c r="F21" s="9">
        <v>2</v>
      </c>
      <c r="G21" s="9">
        <v>2</v>
      </c>
      <c r="H21" s="9">
        <v>2</v>
      </c>
      <c r="I21" s="9"/>
      <c r="J21" s="24"/>
      <c r="K21" s="24"/>
      <c r="L21" s="24"/>
      <c r="M21" s="24"/>
      <c r="N21" s="24"/>
      <c r="O21" s="24"/>
      <c r="P21" s="24"/>
      <c r="Q21" s="24"/>
      <c r="R21" s="24"/>
      <c r="S21" s="95" t="s">
        <v>102</v>
      </c>
      <c r="T21" s="10"/>
      <c r="U21" s="10"/>
      <c r="V21" s="10"/>
      <c r="W21" s="10"/>
      <c r="X21" s="10"/>
      <c r="Y21" s="10"/>
      <c r="Z21" s="10"/>
      <c r="AA21" s="10"/>
      <c r="AB21" s="10"/>
    </row>
    <row r="22" spans="1:28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21"/>
      <c r="K22" s="21"/>
      <c r="L22" s="21"/>
      <c r="M22" s="21"/>
      <c r="N22" s="21"/>
      <c r="O22" s="21"/>
      <c r="P22" s="21"/>
      <c r="Q22" s="21"/>
      <c r="R22" s="21"/>
      <c r="S22" s="28" t="s">
        <v>102</v>
      </c>
      <c r="T22" s="13"/>
      <c r="U22" s="13"/>
      <c r="V22" s="13"/>
      <c r="W22" s="13"/>
      <c r="X22" s="13"/>
      <c r="Y22" s="13"/>
      <c r="Z22" s="13"/>
      <c r="AA22" s="13"/>
      <c r="AB22" s="13"/>
    </row>
    <row r="23" spans="1:28" ht="15.3">
      <c r="A23" s="15"/>
      <c r="S23" s="15"/>
    </row>
    <row r="24" spans="1:28" s="20" customFormat="1" ht="18" customHeight="1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6" t="s">
        <v>104</v>
      </c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1" t="s">
        <v>105</v>
      </c>
      <c r="T25" s="13"/>
      <c r="U25" s="13"/>
      <c r="V25" s="13"/>
      <c r="W25" s="13"/>
      <c r="X25" s="13"/>
      <c r="Y25" s="13"/>
      <c r="Z25" s="13"/>
      <c r="AA25" s="13"/>
      <c r="AB25" s="13"/>
    </row>
    <row r="26" spans="1:28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6" t="s">
        <v>106</v>
      </c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1" t="s">
        <v>107</v>
      </c>
      <c r="T27" s="13"/>
      <c r="U27" s="13"/>
      <c r="V27" s="13"/>
      <c r="W27" s="13"/>
      <c r="X27" s="13"/>
      <c r="Y27" s="13"/>
      <c r="Z27" s="13"/>
      <c r="AA27" s="13"/>
      <c r="AB27" s="13"/>
    </row>
    <row r="28" spans="1:28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7" t="s">
        <v>102</v>
      </c>
      <c r="T28" s="19"/>
      <c r="U28" s="19"/>
      <c r="V28" s="19"/>
      <c r="W28" s="19"/>
      <c r="X28" s="19"/>
      <c r="Y28" s="19"/>
      <c r="Z28" s="19"/>
      <c r="AA28" s="19"/>
      <c r="AB28" s="19"/>
    </row>
    <row r="29" spans="1:28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8" t="s">
        <v>102</v>
      </c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3">
      <c r="A30" s="15"/>
      <c r="S30" s="15"/>
    </row>
    <row r="31" spans="1:28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8" t="s">
        <v>108</v>
      </c>
      <c r="T31" s="10"/>
      <c r="U31" s="10"/>
      <c r="V31" s="10"/>
      <c r="W31" s="10"/>
      <c r="X31" s="10"/>
      <c r="Y31" s="10"/>
      <c r="Z31" s="10"/>
      <c r="AA31" s="10"/>
      <c r="AB31" s="10"/>
    </row>
    <row r="32" spans="1:28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8" t="s">
        <v>102</v>
      </c>
      <c r="T32" s="13"/>
      <c r="U32" s="13"/>
      <c r="V32" s="13"/>
      <c r="W32" s="13"/>
      <c r="X32" s="13"/>
      <c r="Y32" s="13"/>
      <c r="Z32" s="13"/>
      <c r="AA32" s="13"/>
      <c r="AB32" s="13"/>
    </row>
    <row r="33" spans="1:28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8" t="s">
        <v>109</v>
      </c>
      <c r="T33" s="10"/>
      <c r="U33" s="10"/>
      <c r="V33" s="10"/>
      <c r="W33" s="10"/>
      <c r="X33" s="10"/>
      <c r="Y33" s="10"/>
      <c r="Z33" s="10"/>
      <c r="AA33" s="10"/>
      <c r="AB33" s="10"/>
    </row>
    <row r="34" spans="1:28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1" t="s">
        <v>110</v>
      </c>
      <c r="T34" s="13"/>
      <c r="U34" s="13"/>
      <c r="V34" s="13"/>
      <c r="W34" s="13"/>
      <c r="X34" s="13"/>
      <c r="Y34" s="13"/>
      <c r="Z34" s="13"/>
      <c r="AA34" s="13"/>
      <c r="AB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422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42" style="30" customWidth="1"/>
    <col min="2" max="1024" width="9.1015625" style="30" customWidth="1"/>
    <col min="1025" max="16384" width="8.83984375" style="29"/>
  </cols>
  <sheetData>
    <row r="1" spans="1:28">
      <c r="A1" s="29" t="s">
        <v>37</v>
      </c>
    </row>
    <row r="2" spans="1:28">
      <c r="A2" s="31" t="s">
        <v>476</v>
      </c>
    </row>
    <row r="3" spans="1:28">
      <c r="A3" s="32" t="s">
        <v>617</v>
      </c>
    </row>
    <row r="4" spans="1:28" s="33" customFormat="1">
      <c r="A4" s="33" t="s">
        <v>3</v>
      </c>
      <c r="B4" s="34">
        <v>0</v>
      </c>
      <c r="C4" s="34">
        <v>3.4722222222222225E-3</v>
      </c>
      <c r="D4" s="34">
        <v>1.9444444444444445E-2</v>
      </c>
      <c r="E4" s="34">
        <v>3.8194444444444441E-2</v>
      </c>
      <c r="F4" s="34">
        <v>4.6527777777777779E-2</v>
      </c>
      <c r="G4" s="34">
        <v>5.9027777777777776E-2</v>
      </c>
      <c r="H4" s="34">
        <v>6.6666666666666666E-2</v>
      </c>
      <c r="I4" s="34">
        <v>7.9166666666666663E-2</v>
      </c>
      <c r="J4" s="34"/>
      <c r="K4" s="34"/>
      <c r="M4" s="34"/>
      <c r="N4" s="34"/>
      <c r="O4" s="34"/>
      <c r="P4" s="34"/>
      <c r="Q4" s="34"/>
      <c r="R4" s="34"/>
      <c r="S4" s="34"/>
      <c r="T4" s="36"/>
      <c r="U4" s="36"/>
      <c r="V4" s="36"/>
      <c r="W4" s="36"/>
      <c r="X4" s="36"/>
      <c r="Y4" s="36"/>
      <c r="Z4" s="36"/>
      <c r="AA4" s="36"/>
      <c r="AB4" s="36"/>
    </row>
    <row r="5" spans="1:28">
      <c r="B5" s="29" t="s">
        <v>4</v>
      </c>
      <c r="C5" s="29" t="s">
        <v>90</v>
      </c>
      <c r="D5" s="29" t="s">
        <v>56</v>
      </c>
      <c r="E5" s="29" t="s">
        <v>16</v>
      </c>
      <c r="F5" s="29" t="s">
        <v>489</v>
      </c>
      <c r="G5" s="29" t="s">
        <v>602</v>
      </c>
      <c r="H5" s="29" t="s">
        <v>94</v>
      </c>
      <c r="I5" s="29" t="s">
        <v>98</v>
      </c>
      <c r="T5" s="37"/>
      <c r="U5" s="37"/>
      <c r="V5" s="37"/>
      <c r="W5" s="37"/>
      <c r="X5" s="37"/>
      <c r="Y5" s="37"/>
      <c r="AA5" s="37"/>
      <c r="AB5" s="37"/>
    </row>
    <row r="6" spans="1:28" ht="15.3">
      <c r="A6" s="38" t="s">
        <v>23</v>
      </c>
      <c r="B6" s="88"/>
      <c r="C6" s="88">
        <v>2</v>
      </c>
      <c r="D6" s="88">
        <v>2</v>
      </c>
      <c r="E6" s="88"/>
      <c r="F6" s="88"/>
      <c r="G6" s="88">
        <v>1</v>
      </c>
      <c r="H6" s="88"/>
      <c r="I6" s="88"/>
      <c r="J6" s="39"/>
      <c r="K6" s="39"/>
      <c r="L6" s="39"/>
      <c r="M6" s="39"/>
      <c r="N6" s="39"/>
      <c r="O6" s="39"/>
      <c r="P6" s="39"/>
      <c r="Q6" s="39"/>
      <c r="R6" s="39"/>
      <c r="S6" s="38" t="s">
        <v>23</v>
      </c>
      <c r="T6" s="39"/>
      <c r="U6" s="39"/>
      <c r="V6" s="39"/>
      <c r="W6" s="39"/>
      <c r="X6" s="39"/>
      <c r="Y6" s="39"/>
      <c r="Z6" s="39"/>
      <c r="AA6" s="39"/>
      <c r="AB6" s="39"/>
    </row>
    <row r="7" spans="1:28" ht="15.3">
      <c r="A7" s="40" t="s">
        <v>24</v>
      </c>
      <c r="B7" s="52"/>
      <c r="C7" s="52"/>
      <c r="D7" s="52"/>
      <c r="E7" s="52">
        <v>1</v>
      </c>
      <c r="F7" s="52">
        <v>1</v>
      </c>
      <c r="G7" s="52"/>
      <c r="H7" s="52"/>
      <c r="I7" s="52"/>
      <c r="J7" s="41"/>
      <c r="K7" s="41"/>
      <c r="L7" s="41"/>
      <c r="M7" s="41"/>
      <c r="N7" s="41"/>
      <c r="O7" s="41"/>
      <c r="P7" s="41"/>
      <c r="Q7" s="41"/>
      <c r="R7" s="41"/>
      <c r="S7" s="40" t="s">
        <v>24</v>
      </c>
      <c r="T7" s="41"/>
      <c r="U7" s="41"/>
      <c r="V7" s="41"/>
      <c r="W7" s="41"/>
      <c r="X7" s="41"/>
      <c r="Y7" s="41"/>
      <c r="Z7" s="41"/>
      <c r="AA7" s="41"/>
      <c r="AB7" s="41"/>
    </row>
    <row r="8" spans="1:28" s="42" customFormat="1" ht="15.3">
      <c r="A8" s="38" t="s">
        <v>25</v>
      </c>
      <c r="B8" s="88"/>
      <c r="C8" s="88">
        <v>1</v>
      </c>
      <c r="D8" s="88">
        <v>2</v>
      </c>
      <c r="E8" s="88"/>
      <c r="F8" s="88"/>
      <c r="G8" s="88"/>
      <c r="H8" s="88"/>
      <c r="I8" s="88"/>
      <c r="J8" s="39"/>
      <c r="K8" s="39"/>
      <c r="L8" s="39"/>
      <c r="M8" s="39"/>
      <c r="N8" s="39"/>
      <c r="O8" s="39"/>
      <c r="P8" s="39"/>
      <c r="Q8" s="39"/>
      <c r="R8" s="39"/>
      <c r="S8" s="38" t="s">
        <v>25</v>
      </c>
      <c r="T8" s="39"/>
      <c r="U8" s="39"/>
      <c r="V8" s="39"/>
      <c r="W8" s="39"/>
      <c r="X8" s="39"/>
      <c r="Y8" s="39"/>
      <c r="Z8" s="39"/>
      <c r="AA8" s="39"/>
      <c r="AB8" s="39"/>
    </row>
    <row r="9" spans="1:28" ht="15.3">
      <c r="A9" s="40" t="s">
        <v>26</v>
      </c>
      <c r="B9" s="52"/>
      <c r="C9" s="52"/>
      <c r="D9" s="52"/>
      <c r="E9" s="52">
        <v>1</v>
      </c>
      <c r="F9" s="52"/>
      <c r="G9" s="52"/>
      <c r="H9" s="52"/>
      <c r="I9" s="52"/>
      <c r="J9" s="41"/>
      <c r="K9" s="41"/>
      <c r="L9" s="41"/>
      <c r="M9" s="41"/>
      <c r="N9" s="41"/>
      <c r="O9" s="41"/>
      <c r="P9" s="41"/>
      <c r="Q9" s="41"/>
      <c r="R9" s="41"/>
      <c r="S9" s="40" t="s">
        <v>26</v>
      </c>
      <c r="T9" s="41"/>
      <c r="U9" s="41"/>
      <c r="V9" s="41"/>
      <c r="W9" s="41"/>
      <c r="X9" s="41"/>
      <c r="Y9" s="41"/>
      <c r="Z9" s="41"/>
      <c r="AA9" s="41"/>
      <c r="AB9" s="41"/>
    </row>
    <row r="10" spans="1:28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39"/>
      <c r="K10" s="39"/>
      <c r="L10" s="39"/>
      <c r="M10" s="39"/>
      <c r="N10" s="39"/>
      <c r="O10" s="39"/>
      <c r="P10" s="39"/>
      <c r="Q10" s="39"/>
      <c r="R10" s="39"/>
      <c r="S10" s="38" t="s">
        <v>99</v>
      </c>
      <c r="T10" s="39"/>
      <c r="U10" s="39"/>
      <c r="V10" s="39"/>
      <c r="W10" s="39"/>
      <c r="X10" s="39"/>
      <c r="Y10" s="39"/>
      <c r="Z10" s="39"/>
      <c r="AA10" s="39"/>
      <c r="AB10" s="39"/>
    </row>
    <row r="11" spans="1:28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41"/>
      <c r="K11" s="41"/>
      <c r="L11" s="41"/>
      <c r="M11" s="41"/>
      <c r="N11" s="41"/>
      <c r="O11" s="41"/>
      <c r="P11" s="41"/>
      <c r="Q11" s="41"/>
      <c r="R11" s="41"/>
      <c r="S11" s="40" t="s">
        <v>100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S12" s="43"/>
    </row>
    <row r="13" spans="1:28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45"/>
      <c r="K13" s="45"/>
      <c r="L13" s="45"/>
      <c r="M13" s="45"/>
      <c r="N13" s="45"/>
      <c r="O13" s="45"/>
      <c r="P13" s="45"/>
      <c r="Q13" s="45"/>
      <c r="R13" s="45"/>
      <c r="S13" s="44" t="s">
        <v>101</v>
      </c>
      <c r="T13" s="45"/>
      <c r="U13" s="45"/>
      <c r="V13" s="45"/>
      <c r="W13" s="45"/>
      <c r="X13" s="45"/>
      <c r="Y13" s="45"/>
      <c r="Z13" s="45"/>
      <c r="AA13" s="45"/>
      <c r="AB13" s="45"/>
    </row>
    <row r="14" spans="1:28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47"/>
      <c r="K14" s="47"/>
      <c r="L14" s="47"/>
      <c r="M14" s="47"/>
      <c r="N14" s="47"/>
      <c r="O14" s="47"/>
      <c r="P14" s="47"/>
      <c r="Q14" s="47"/>
      <c r="R14" s="47"/>
      <c r="S14" s="57" t="s">
        <v>102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28" s="46" customFormat="1" ht="15.3">
      <c r="A15" s="48" t="s">
        <v>31</v>
      </c>
      <c r="B15" s="54">
        <v>2</v>
      </c>
      <c r="C15" s="54"/>
      <c r="D15" s="54"/>
      <c r="E15" s="54"/>
      <c r="F15" s="54"/>
      <c r="G15" s="54">
        <v>1</v>
      </c>
      <c r="H15" s="54">
        <v>2</v>
      </c>
      <c r="I15" s="54">
        <v>2</v>
      </c>
      <c r="J15" s="49"/>
      <c r="K15" s="49"/>
      <c r="L15" s="49"/>
      <c r="M15" s="49"/>
      <c r="N15" s="49"/>
      <c r="O15" s="49"/>
      <c r="P15" s="49"/>
      <c r="Q15" s="49"/>
      <c r="R15" s="49"/>
      <c r="S15" s="56" t="s">
        <v>102</v>
      </c>
      <c r="T15" s="45"/>
      <c r="U15" s="45"/>
      <c r="V15" s="45"/>
      <c r="W15" s="45"/>
      <c r="X15" s="45"/>
      <c r="Y15" s="45"/>
      <c r="Z15" s="45"/>
      <c r="AA15" s="45"/>
      <c r="AB15" s="45"/>
    </row>
    <row r="16" spans="1:28" ht="15.3">
      <c r="A16" s="43"/>
      <c r="B16" s="53"/>
      <c r="C16" s="53"/>
      <c r="D16" s="53"/>
      <c r="E16" s="53"/>
      <c r="F16" s="53"/>
      <c r="G16" s="53"/>
      <c r="H16" s="53"/>
      <c r="I16" s="53"/>
      <c r="S16" s="43"/>
    </row>
    <row r="17" spans="1:28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1</v>
      </c>
      <c r="G17" s="88">
        <v>2</v>
      </c>
      <c r="H17" s="88">
        <v>2</v>
      </c>
      <c r="I17" s="88">
        <v>2</v>
      </c>
      <c r="J17" s="39"/>
      <c r="K17" s="39"/>
      <c r="L17" s="39"/>
      <c r="M17" s="39"/>
      <c r="N17" s="39"/>
      <c r="O17" s="39"/>
      <c r="P17" s="39"/>
      <c r="Q17" s="39"/>
      <c r="R17" s="39"/>
      <c r="S17" s="38" t="s">
        <v>103</v>
      </c>
      <c r="T17" s="39"/>
      <c r="U17" s="39"/>
      <c r="V17" s="39"/>
      <c r="W17" s="39"/>
      <c r="X17" s="39"/>
      <c r="Y17" s="39"/>
      <c r="Z17" s="39"/>
      <c r="AA17" s="39"/>
      <c r="AB17" s="39"/>
    </row>
    <row r="18" spans="1:28" ht="15.3">
      <c r="A18" s="40" t="s">
        <v>33</v>
      </c>
      <c r="B18" s="52"/>
      <c r="C18" s="52"/>
      <c r="D18" s="52"/>
      <c r="E18" s="52">
        <v>1</v>
      </c>
      <c r="F18" s="52"/>
      <c r="G18" s="52"/>
      <c r="H18" s="52"/>
      <c r="I18" s="52"/>
      <c r="J18" s="47"/>
      <c r="K18" s="47"/>
      <c r="L18" s="47"/>
      <c r="M18" s="47"/>
      <c r="N18" s="47"/>
      <c r="O18" s="47"/>
      <c r="P18" s="47"/>
      <c r="Q18" s="47"/>
      <c r="R18" s="47"/>
      <c r="S18" s="57" t="s">
        <v>102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s="42" customFormat="1" ht="15.3">
      <c r="A19" s="38" t="s">
        <v>34</v>
      </c>
      <c r="B19" s="88"/>
      <c r="C19" s="88">
        <v>1</v>
      </c>
      <c r="D19" s="88">
        <v>1</v>
      </c>
      <c r="E19" s="88">
        <v>2</v>
      </c>
      <c r="F19" s="88">
        <v>1</v>
      </c>
      <c r="G19" s="88">
        <v>1</v>
      </c>
      <c r="H19" s="88"/>
      <c r="I19" s="88"/>
      <c r="J19" s="50"/>
      <c r="K19" s="50"/>
      <c r="L19" s="50"/>
      <c r="M19" s="50"/>
      <c r="N19" s="50"/>
      <c r="O19" s="50"/>
      <c r="P19" s="50"/>
      <c r="Q19" s="50"/>
      <c r="R19" s="50"/>
      <c r="S19" s="97" t="s">
        <v>102</v>
      </c>
      <c r="T19" s="39"/>
      <c r="U19" s="39"/>
      <c r="V19" s="39"/>
      <c r="W19" s="39"/>
      <c r="X19" s="39"/>
      <c r="Y19" s="39"/>
      <c r="Z19" s="39"/>
      <c r="AA19" s="39"/>
      <c r="AB19" s="39"/>
    </row>
    <row r="20" spans="1:28" ht="15.3">
      <c r="A20" s="40" t="s">
        <v>35</v>
      </c>
      <c r="B20" s="52"/>
      <c r="C20" s="52">
        <v>1</v>
      </c>
      <c r="D20" s="52"/>
      <c r="E20" s="52">
        <v>2</v>
      </c>
      <c r="F20" s="52"/>
      <c r="G20" s="52"/>
      <c r="H20" s="52">
        <v>1</v>
      </c>
      <c r="I20" s="52"/>
      <c r="J20" s="47"/>
      <c r="K20" s="47"/>
      <c r="L20" s="47"/>
      <c r="M20" s="47"/>
      <c r="N20" s="47"/>
      <c r="O20" s="47"/>
      <c r="P20" s="47"/>
      <c r="Q20" s="47"/>
      <c r="R20" s="47"/>
      <c r="S20" s="57" t="s">
        <v>102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s="42" customFormat="1" ht="15.3">
      <c r="A21" s="38" t="s">
        <v>36</v>
      </c>
      <c r="B21" s="88"/>
      <c r="C21" s="88"/>
      <c r="D21" s="88"/>
      <c r="E21" s="88">
        <v>1</v>
      </c>
      <c r="F21" s="88">
        <v>2</v>
      </c>
      <c r="G21" s="88">
        <v>1</v>
      </c>
      <c r="H21" s="88">
        <v>2</v>
      </c>
      <c r="I21" s="88"/>
      <c r="J21" s="50"/>
      <c r="K21" s="50"/>
      <c r="L21" s="50"/>
      <c r="M21" s="50"/>
      <c r="N21" s="50"/>
      <c r="O21" s="50"/>
      <c r="P21" s="50"/>
      <c r="Q21" s="50"/>
      <c r="R21" s="50"/>
      <c r="S21" s="97" t="s">
        <v>102</v>
      </c>
      <c r="T21" s="39"/>
      <c r="U21" s="39"/>
      <c r="V21" s="39"/>
      <c r="W21" s="39"/>
      <c r="X21" s="39"/>
      <c r="Y21" s="39"/>
      <c r="Z21" s="39"/>
      <c r="AA21" s="39"/>
      <c r="AB21" s="39"/>
    </row>
    <row r="22" spans="1:28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57" t="s">
        <v>102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3">
      <c r="A23" s="43"/>
      <c r="S23" s="43"/>
    </row>
    <row r="24" spans="1:28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4" t="s">
        <v>104</v>
      </c>
      <c r="T24" s="45"/>
      <c r="U24" s="45"/>
      <c r="V24" s="45"/>
      <c r="W24" s="45"/>
      <c r="X24" s="45"/>
      <c r="Y24" s="45"/>
      <c r="Z24" s="45"/>
      <c r="AA24" s="45"/>
      <c r="AB24" s="45"/>
    </row>
    <row r="25" spans="1:28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0" t="s">
        <v>105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4" t="s">
        <v>106</v>
      </c>
      <c r="T26" s="45"/>
      <c r="U26" s="45"/>
      <c r="V26" s="45"/>
      <c r="W26" s="45"/>
      <c r="X26" s="45"/>
      <c r="Y26" s="45"/>
      <c r="Z26" s="45"/>
      <c r="AA26" s="45"/>
      <c r="AB26" s="45"/>
    </row>
    <row r="27" spans="1:28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0" t="s">
        <v>107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56" t="s">
        <v>102</v>
      </c>
      <c r="T28" s="45"/>
      <c r="U28" s="45"/>
      <c r="V28" s="45"/>
      <c r="W28" s="45"/>
      <c r="X28" s="45"/>
      <c r="Y28" s="45"/>
      <c r="Z28" s="45"/>
      <c r="AA28" s="45"/>
      <c r="AB28" s="45"/>
    </row>
    <row r="29" spans="1:28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57" t="s">
        <v>102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3">
      <c r="A30" s="43"/>
      <c r="S30" s="43"/>
    </row>
    <row r="31" spans="1:28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8" t="s">
        <v>108</v>
      </c>
      <c r="T31" s="39"/>
      <c r="U31" s="39"/>
      <c r="V31" s="39"/>
      <c r="W31" s="39"/>
      <c r="X31" s="39"/>
      <c r="Y31" s="39"/>
      <c r="Z31" s="39"/>
      <c r="AA31" s="39"/>
      <c r="AB31" s="39"/>
    </row>
    <row r="32" spans="1:28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57" t="s">
        <v>102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8" t="s">
        <v>109</v>
      </c>
      <c r="T33" s="39"/>
      <c r="U33" s="39"/>
      <c r="V33" s="39"/>
      <c r="W33" s="39"/>
      <c r="X33" s="39"/>
      <c r="Y33" s="39"/>
      <c r="Z33" s="39"/>
      <c r="AA33" s="39"/>
      <c r="AB33" s="39"/>
    </row>
    <row r="34" spans="1:28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0" t="s">
        <v>110</v>
      </c>
      <c r="T34" s="41"/>
      <c r="U34" s="41"/>
      <c r="V34" s="41"/>
      <c r="W34" s="41"/>
      <c r="X34" s="41"/>
      <c r="Y34" s="41"/>
      <c r="Z34" s="41"/>
      <c r="AA34" s="41"/>
      <c r="AB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423.xml><?xml version="1.0" encoding="utf-8"?>
<worksheet xmlns="http://schemas.openxmlformats.org/spreadsheetml/2006/main" xmlns:r="http://schemas.openxmlformats.org/officeDocument/2006/relationships">
  <dimension ref="A1:AA1000"/>
  <sheetViews>
    <sheetView workbookViewId="0"/>
  </sheetViews>
  <sheetFormatPr defaultColWidth="15.1015625" defaultRowHeight="15" customHeight="1"/>
  <cols>
    <col min="1" max="1" width="52.47265625" style="59" customWidth="1"/>
    <col min="2" max="27" width="7.734375" style="59" customWidth="1"/>
    <col min="28" max="16384" width="15.1015625" style="59"/>
  </cols>
  <sheetData>
    <row r="1" spans="1:27" ht="14.4">
      <c r="A1" s="58" t="s">
        <v>0</v>
      </c>
    </row>
    <row r="2" spans="1:27" ht="14.4">
      <c r="A2" s="60" t="s">
        <v>476</v>
      </c>
    </row>
    <row r="3" spans="1:27" ht="14.4">
      <c r="A3" s="61" t="str">
        <f>HYPERLINK("https://archive.org/details/SpaceCoastRadioNews09022013","https://archive.org/details/SpaceCoastRadioNews09022013")</f>
        <v>https://archive.org/details/SpaceCoastRadioNews09022013</v>
      </c>
    </row>
    <row r="4" spans="1:27" ht="14.4">
      <c r="A4" s="62" t="s">
        <v>3</v>
      </c>
      <c r="B4" s="63">
        <v>0</v>
      </c>
      <c r="C4" s="63">
        <v>3.472222222222222E-3</v>
      </c>
      <c r="D4" s="63">
        <v>1.9444444444444445E-2</v>
      </c>
      <c r="E4" s="63">
        <v>3.8194444444444441E-2</v>
      </c>
      <c r="F4" s="63">
        <v>4.6527777777777779E-2</v>
      </c>
      <c r="G4" s="63">
        <v>5.9027777777777783E-2</v>
      </c>
      <c r="H4" s="63">
        <v>6.6666666666666666E-2</v>
      </c>
      <c r="I4" s="63">
        <v>7.9166666666666663E-2</v>
      </c>
      <c r="J4" s="63"/>
      <c r="K4" s="63"/>
      <c r="L4" s="62"/>
      <c r="M4" s="63"/>
      <c r="N4" s="63"/>
      <c r="O4" s="63"/>
      <c r="P4" s="63"/>
      <c r="Q4" s="63"/>
      <c r="R4" s="63"/>
      <c r="S4" s="63"/>
      <c r="T4" s="64"/>
      <c r="U4" s="64"/>
      <c r="V4" s="64"/>
      <c r="W4" s="64"/>
      <c r="X4" s="64"/>
      <c r="Y4" s="64"/>
      <c r="Z4" s="64"/>
      <c r="AA4" s="64"/>
    </row>
    <row r="5" spans="1:27" ht="14.4">
      <c r="A5" s="58"/>
      <c r="B5" s="58" t="s">
        <v>4</v>
      </c>
      <c r="C5" s="58" t="s">
        <v>90</v>
      </c>
      <c r="D5" s="58" t="s">
        <v>56</v>
      </c>
      <c r="E5" s="58" t="s">
        <v>16</v>
      </c>
      <c r="F5" s="58" t="s">
        <v>489</v>
      </c>
      <c r="G5" s="58" t="s">
        <v>602</v>
      </c>
      <c r="H5" s="58" t="s">
        <v>94</v>
      </c>
      <c r="I5" s="58" t="s">
        <v>98</v>
      </c>
      <c r="T5" s="65"/>
      <c r="U5" s="65"/>
      <c r="V5" s="65"/>
      <c r="W5" s="65"/>
      <c r="X5" s="65"/>
      <c r="Y5" s="65"/>
      <c r="AA5" s="65"/>
    </row>
    <row r="6" spans="1:27" ht="15.75" customHeight="1">
      <c r="A6" s="66" t="s">
        <v>23</v>
      </c>
      <c r="B6" s="67"/>
      <c r="C6" s="67">
        <v>2</v>
      </c>
      <c r="D6" s="67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6" t="s">
        <v>23</v>
      </c>
      <c r="T6" s="67"/>
      <c r="U6" s="67"/>
      <c r="V6" s="67"/>
      <c r="W6" s="67"/>
      <c r="X6" s="67"/>
      <c r="Y6" s="67"/>
      <c r="Z6" s="67"/>
      <c r="AA6" s="67"/>
    </row>
    <row r="7" spans="1:27" ht="15.75" customHeight="1">
      <c r="A7" s="69" t="s">
        <v>24</v>
      </c>
      <c r="B7" s="70"/>
      <c r="C7" s="70"/>
      <c r="D7" s="70"/>
      <c r="E7" s="70">
        <v>2</v>
      </c>
      <c r="F7" s="70">
        <v>2</v>
      </c>
      <c r="G7" s="70">
        <v>2</v>
      </c>
      <c r="H7" s="70">
        <v>2</v>
      </c>
      <c r="I7" s="70"/>
      <c r="J7" s="70"/>
      <c r="K7" s="70"/>
      <c r="L7" s="70"/>
      <c r="M7" s="70"/>
      <c r="N7" s="70"/>
      <c r="O7" s="70"/>
      <c r="P7" s="70"/>
      <c r="Q7" s="70"/>
      <c r="R7" s="70"/>
      <c r="S7" s="69" t="s">
        <v>24</v>
      </c>
      <c r="T7" s="70"/>
      <c r="U7" s="70"/>
      <c r="V7" s="70"/>
      <c r="W7" s="70"/>
      <c r="X7" s="70"/>
      <c r="Y7" s="70"/>
      <c r="Z7" s="70"/>
      <c r="AA7" s="70"/>
    </row>
    <row r="8" spans="1:27" ht="15.75" customHeight="1">
      <c r="A8" s="66" t="s">
        <v>25</v>
      </c>
      <c r="B8" s="67"/>
      <c r="C8" s="68">
        <v>1</v>
      </c>
      <c r="D8" s="67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6" t="s">
        <v>25</v>
      </c>
      <c r="T8" s="67"/>
      <c r="U8" s="67"/>
      <c r="V8" s="67"/>
      <c r="W8" s="67"/>
      <c r="X8" s="67"/>
      <c r="Y8" s="67"/>
      <c r="Z8" s="67"/>
      <c r="AA8" s="67"/>
    </row>
    <row r="9" spans="1:27" ht="15.75" customHeight="1">
      <c r="A9" s="69" t="s">
        <v>26</v>
      </c>
      <c r="B9" s="70"/>
      <c r="C9" s="70"/>
      <c r="D9" s="70"/>
      <c r="E9" s="70">
        <v>2</v>
      </c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69" t="s">
        <v>26</v>
      </c>
      <c r="T9" s="70"/>
      <c r="U9" s="70"/>
      <c r="V9" s="70"/>
      <c r="W9" s="70"/>
      <c r="X9" s="70"/>
      <c r="Y9" s="70"/>
      <c r="Z9" s="70"/>
      <c r="AA9" s="70"/>
    </row>
    <row r="10" spans="1:27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6" t="s">
        <v>99</v>
      </c>
      <c r="T10" s="67"/>
      <c r="U10" s="67"/>
      <c r="V10" s="67"/>
      <c r="W10" s="67"/>
      <c r="X10" s="67"/>
      <c r="Y10" s="67"/>
      <c r="Z10" s="67"/>
      <c r="AA10" s="67"/>
    </row>
    <row r="11" spans="1:27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69" t="s">
        <v>100</v>
      </c>
      <c r="T11" s="70"/>
      <c r="U11" s="70"/>
      <c r="V11" s="70"/>
      <c r="W11" s="70"/>
      <c r="X11" s="70"/>
      <c r="Y11" s="70"/>
      <c r="Z11" s="70"/>
      <c r="AA11" s="70"/>
    </row>
    <row r="12" spans="1:27" ht="15.75" customHeight="1">
      <c r="A12" s="74" t="s">
        <v>28</v>
      </c>
      <c r="B12" s="58">
        <v>2</v>
      </c>
      <c r="C12" s="58">
        <v>2</v>
      </c>
      <c r="D12" s="58">
        <v>2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/>
      <c r="S12" s="73"/>
    </row>
    <row r="13" spans="1:27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4" t="s">
        <v>101</v>
      </c>
      <c r="T13" s="75"/>
      <c r="U13" s="75"/>
      <c r="V13" s="75"/>
      <c r="W13" s="75"/>
      <c r="X13" s="75"/>
      <c r="Y13" s="75"/>
      <c r="Z13" s="75"/>
      <c r="AA13" s="75"/>
    </row>
    <row r="14" spans="1:27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8"/>
      <c r="L14" s="78"/>
      <c r="M14" s="78"/>
      <c r="N14" s="78"/>
      <c r="O14" s="78"/>
      <c r="P14" s="78"/>
      <c r="Q14" s="78"/>
      <c r="R14" s="78"/>
      <c r="S14" s="85" t="s">
        <v>102</v>
      </c>
      <c r="T14" s="70"/>
      <c r="U14" s="70"/>
      <c r="V14" s="70"/>
      <c r="W14" s="70"/>
      <c r="X14" s="70"/>
      <c r="Y14" s="70"/>
      <c r="Z14" s="70"/>
      <c r="AA14" s="70"/>
    </row>
    <row r="15" spans="1:27" ht="15.75" customHeight="1">
      <c r="A15" s="79" t="s">
        <v>31</v>
      </c>
      <c r="B15" s="75">
        <v>2</v>
      </c>
      <c r="C15" s="75"/>
      <c r="D15" s="75"/>
      <c r="E15" s="75"/>
      <c r="F15" s="75"/>
      <c r="G15" s="75"/>
      <c r="H15" s="75">
        <v>2</v>
      </c>
      <c r="I15" s="75">
        <v>2</v>
      </c>
      <c r="J15" s="75"/>
      <c r="K15" s="80"/>
      <c r="L15" s="80"/>
      <c r="M15" s="80"/>
      <c r="N15" s="80"/>
      <c r="O15" s="80"/>
      <c r="P15" s="80"/>
      <c r="Q15" s="80"/>
      <c r="R15" s="80"/>
      <c r="S15" s="84" t="s">
        <v>102</v>
      </c>
      <c r="T15" s="75"/>
      <c r="U15" s="75"/>
      <c r="V15" s="75"/>
      <c r="W15" s="75"/>
      <c r="X15" s="75"/>
      <c r="Y15" s="75"/>
      <c r="Z15" s="75"/>
      <c r="AA15" s="75"/>
    </row>
    <row r="16" spans="1:27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S16" s="73"/>
    </row>
    <row r="17" spans="1:27" ht="15.75" customHeight="1">
      <c r="A17" s="66" t="s">
        <v>32</v>
      </c>
      <c r="B17" s="67"/>
      <c r="C17" s="67">
        <v>2</v>
      </c>
      <c r="D17" s="67">
        <v>2</v>
      </c>
      <c r="E17" s="67">
        <v>2</v>
      </c>
      <c r="F17" s="67"/>
      <c r="G17" s="67">
        <v>2</v>
      </c>
      <c r="H17" s="67">
        <v>2</v>
      </c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6" t="s">
        <v>103</v>
      </c>
      <c r="T17" s="67"/>
      <c r="U17" s="67"/>
      <c r="V17" s="67"/>
      <c r="W17" s="67"/>
      <c r="X17" s="67"/>
      <c r="Y17" s="67"/>
      <c r="Z17" s="67"/>
      <c r="AA17" s="67"/>
    </row>
    <row r="18" spans="1:27" ht="15.75" customHeight="1">
      <c r="A18" s="69" t="s">
        <v>33</v>
      </c>
      <c r="B18" s="70"/>
      <c r="C18" s="70"/>
      <c r="D18" s="70"/>
      <c r="E18" s="71">
        <v>1</v>
      </c>
      <c r="F18" s="70"/>
      <c r="G18" s="70"/>
      <c r="H18" s="70"/>
      <c r="I18" s="70"/>
      <c r="J18" s="70"/>
      <c r="K18" s="78"/>
      <c r="L18" s="78"/>
      <c r="M18" s="78"/>
      <c r="N18" s="78"/>
      <c r="O18" s="78"/>
      <c r="P18" s="78"/>
      <c r="Q18" s="78"/>
      <c r="R18" s="78"/>
      <c r="S18" s="85" t="s">
        <v>102</v>
      </c>
      <c r="T18" s="70"/>
      <c r="U18" s="70"/>
      <c r="V18" s="70"/>
      <c r="W18" s="70"/>
      <c r="X18" s="70"/>
      <c r="Y18" s="70"/>
      <c r="Z18" s="70"/>
      <c r="AA18" s="70"/>
    </row>
    <row r="19" spans="1:27" ht="15.75" customHeight="1">
      <c r="A19" s="66" t="s">
        <v>34</v>
      </c>
      <c r="B19" s="67"/>
      <c r="C19" s="67">
        <v>2</v>
      </c>
      <c r="D19" s="67">
        <v>2</v>
      </c>
      <c r="E19" s="67"/>
      <c r="F19" s="67">
        <v>2</v>
      </c>
      <c r="G19" s="67">
        <v>2</v>
      </c>
      <c r="H19" s="67"/>
      <c r="I19" s="67"/>
      <c r="J19" s="67"/>
      <c r="K19" s="81"/>
      <c r="L19" s="81"/>
      <c r="M19" s="81"/>
      <c r="N19" s="81"/>
      <c r="O19" s="81"/>
      <c r="P19" s="81"/>
      <c r="Q19" s="81"/>
      <c r="R19" s="81"/>
      <c r="S19" s="98" t="s">
        <v>102</v>
      </c>
      <c r="T19" s="67"/>
      <c r="U19" s="67"/>
      <c r="V19" s="67"/>
      <c r="W19" s="67"/>
      <c r="X19" s="67"/>
      <c r="Y19" s="67"/>
      <c r="Z19" s="67"/>
      <c r="AA19" s="67"/>
    </row>
    <row r="20" spans="1:27" ht="15.75" customHeight="1">
      <c r="A20" s="69" t="s">
        <v>35</v>
      </c>
      <c r="B20" s="70"/>
      <c r="C20" s="70"/>
      <c r="D20" s="71" t="s">
        <v>137</v>
      </c>
      <c r="E20" s="71">
        <v>2</v>
      </c>
      <c r="F20" s="70"/>
      <c r="G20" s="70"/>
      <c r="H20" s="71">
        <v>2</v>
      </c>
      <c r="I20" s="70"/>
      <c r="J20" s="70"/>
      <c r="K20" s="78"/>
      <c r="L20" s="78"/>
      <c r="M20" s="78"/>
      <c r="N20" s="78"/>
      <c r="O20" s="78"/>
      <c r="P20" s="78"/>
      <c r="Q20" s="78"/>
      <c r="R20" s="78"/>
      <c r="S20" s="85" t="s">
        <v>102</v>
      </c>
      <c r="T20" s="70"/>
      <c r="U20" s="70"/>
      <c r="V20" s="70"/>
      <c r="W20" s="70"/>
      <c r="X20" s="70"/>
      <c r="Y20" s="70"/>
      <c r="Z20" s="70"/>
      <c r="AA20" s="70"/>
    </row>
    <row r="21" spans="1:27" ht="15.75" customHeight="1">
      <c r="A21" s="66" t="s">
        <v>36</v>
      </c>
      <c r="B21" s="67"/>
      <c r="C21" s="67"/>
      <c r="D21" s="67"/>
      <c r="E21" s="67">
        <v>2</v>
      </c>
      <c r="F21" s="67">
        <v>2</v>
      </c>
      <c r="G21" s="67">
        <v>2</v>
      </c>
      <c r="H21" s="67">
        <v>2</v>
      </c>
      <c r="I21" s="67"/>
      <c r="J21" s="67"/>
      <c r="K21" s="81"/>
      <c r="L21" s="81"/>
      <c r="M21" s="81"/>
      <c r="N21" s="81"/>
      <c r="O21" s="81"/>
      <c r="P21" s="81"/>
      <c r="Q21" s="81"/>
      <c r="R21" s="81"/>
      <c r="S21" s="98" t="s">
        <v>102</v>
      </c>
      <c r="T21" s="67"/>
      <c r="U21" s="67"/>
      <c r="V21" s="67"/>
      <c r="W21" s="67"/>
      <c r="X21" s="67"/>
      <c r="Y21" s="67"/>
      <c r="Z21" s="67"/>
      <c r="AA21" s="67"/>
    </row>
    <row r="22" spans="1:27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85" t="s">
        <v>102</v>
      </c>
      <c r="T22" s="70"/>
      <c r="U22" s="70"/>
      <c r="V22" s="70"/>
      <c r="W22" s="70"/>
      <c r="X22" s="70"/>
      <c r="Y22" s="70"/>
      <c r="Z22" s="70"/>
      <c r="AA22" s="70"/>
    </row>
    <row r="23" spans="1:27" ht="15.75" customHeight="1">
      <c r="A23" s="73"/>
      <c r="S23" s="73"/>
    </row>
    <row r="24" spans="1:27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4" t="s">
        <v>104</v>
      </c>
      <c r="T24" s="75"/>
      <c r="U24" s="75"/>
      <c r="V24" s="75"/>
      <c r="W24" s="75"/>
      <c r="X24" s="75"/>
      <c r="Y24" s="75"/>
      <c r="Z24" s="75"/>
      <c r="AA24" s="75"/>
    </row>
    <row r="25" spans="1:27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69" t="s">
        <v>105</v>
      </c>
      <c r="T25" s="70"/>
      <c r="U25" s="70"/>
      <c r="V25" s="70"/>
      <c r="W25" s="70"/>
      <c r="X25" s="70"/>
      <c r="Y25" s="70"/>
      <c r="Z25" s="70"/>
      <c r="AA25" s="70"/>
    </row>
    <row r="26" spans="1:27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4" t="s">
        <v>106</v>
      </c>
      <c r="T26" s="75"/>
      <c r="U26" s="75"/>
      <c r="V26" s="75"/>
      <c r="W26" s="75"/>
      <c r="X26" s="75"/>
      <c r="Y26" s="75"/>
      <c r="Z26" s="75"/>
      <c r="AA26" s="75"/>
    </row>
    <row r="27" spans="1:27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69" t="s">
        <v>107</v>
      </c>
      <c r="T27" s="70"/>
      <c r="U27" s="70"/>
      <c r="V27" s="70"/>
      <c r="W27" s="70"/>
      <c r="X27" s="70"/>
      <c r="Y27" s="70"/>
      <c r="Z27" s="70"/>
      <c r="AA27" s="70"/>
    </row>
    <row r="28" spans="1:27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4" t="s">
        <v>102</v>
      </c>
      <c r="T28" s="75"/>
      <c r="U28" s="75"/>
      <c r="V28" s="75"/>
      <c r="W28" s="75"/>
      <c r="X28" s="75"/>
      <c r="Y28" s="75"/>
      <c r="Z28" s="75"/>
      <c r="AA28" s="75"/>
    </row>
    <row r="29" spans="1:27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85" t="s">
        <v>102</v>
      </c>
      <c r="T29" s="70"/>
      <c r="U29" s="70"/>
      <c r="V29" s="70"/>
      <c r="W29" s="70"/>
      <c r="X29" s="70"/>
      <c r="Y29" s="70"/>
      <c r="Z29" s="70"/>
      <c r="AA29" s="70"/>
    </row>
    <row r="30" spans="1:27" ht="15.75" customHeight="1">
      <c r="A30" s="73"/>
      <c r="S30" s="73"/>
    </row>
    <row r="31" spans="1:27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6" t="s">
        <v>108</v>
      </c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85" t="s">
        <v>102</v>
      </c>
      <c r="T32" s="70"/>
      <c r="U32" s="70"/>
      <c r="V32" s="70"/>
      <c r="W32" s="70"/>
      <c r="X32" s="70"/>
      <c r="Y32" s="70"/>
      <c r="Z32" s="70"/>
      <c r="AA32" s="70"/>
    </row>
    <row r="33" spans="1:27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6" t="s">
        <v>109</v>
      </c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69" t="s">
        <v>110</v>
      </c>
      <c r="T34" s="70"/>
      <c r="U34" s="70"/>
      <c r="V34" s="70"/>
      <c r="W34" s="70"/>
      <c r="X34" s="70"/>
      <c r="Y34" s="70"/>
      <c r="Z34" s="70"/>
      <c r="AA34" s="70"/>
    </row>
    <row r="35" spans="1:27" ht="14.4">
      <c r="A35" s="58"/>
    </row>
    <row r="36" spans="1:27" ht="14.4">
      <c r="A36" s="58"/>
    </row>
    <row r="37" spans="1:27" ht="14.4">
      <c r="A37" s="58"/>
    </row>
    <row r="38" spans="1:27" ht="14.4">
      <c r="A38" s="58"/>
    </row>
    <row r="39" spans="1:27" ht="14.4">
      <c r="A39" s="58"/>
    </row>
    <row r="40" spans="1:27" ht="14.4">
      <c r="A40" s="58"/>
    </row>
    <row r="41" spans="1:27" ht="14.4">
      <c r="A41" s="58"/>
    </row>
    <row r="42" spans="1:27" ht="14.4">
      <c r="A42" s="58"/>
    </row>
    <row r="43" spans="1:27" ht="14.4">
      <c r="A43" s="58"/>
    </row>
    <row r="44" spans="1:27" ht="14.4">
      <c r="A44" s="58"/>
    </row>
    <row r="45" spans="1:27" ht="14.4">
      <c r="A45" s="58"/>
    </row>
    <row r="46" spans="1:27" ht="14.4">
      <c r="A46" s="58"/>
    </row>
    <row r="47" spans="1:27" ht="14.4">
      <c r="A47" s="58"/>
    </row>
    <row r="48" spans="1:27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paceCoastRadioNews09022013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169</v>
      </c>
    </row>
    <row r="4" spans="1:27" s="3" customFormat="1">
      <c r="A4" s="3" t="s">
        <v>3</v>
      </c>
      <c r="B4" s="4">
        <v>0</v>
      </c>
      <c r="C4" s="4">
        <v>3.5416666666666666E-2</v>
      </c>
      <c r="D4" s="4">
        <v>6.3194444444444442E-2</v>
      </c>
      <c r="E4" s="4">
        <v>7.2916666666666671E-2</v>
      </c>
      <c r="F4" s="4">
        <v>8.7500000000000008E-2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170</v>
      </c>
      <c r="C5" t="s">
        <v>171</v>
      </c>
      <c r="D5" t="s">
        <v>172</v>
      </c>
      <c r="E5" t="s">
        <v>161</v>
      </c>
      <c r="F5" t="s">
        <v>173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>
        <v>2</v>
      </c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>
        <v>2</v>
      </c>
      <c r="D7" s="12"/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R12" s="15"/>
    </row>
    <row r="13" spans="1:27" s="20" customFormat="1" ht="15.3">
      <c r="A13" s="11" t="s">
        <v>29</v>
      </c>
      <c r="B13" s="18">
        <v>2</v>
      </c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>
        <v>2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>
        <v>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>
        <v>2</v>
      </c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1</v>
      </c>
      <c r="E20" s="12">
        <v>1</v>
      </c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1</v>
      </c>
      <c r="D21" s="9"/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169</v>
      </c>
    </row>
    <row r="4" spans="1:27" s="33" customFormat="1">
      <c r="A4" s="33" t="s">
        <v>3</v>
      </c>
      <c r="B4" s="34">
        <v>0</v>
      </c>
      <c r="C4" s="34">
        <v>3.5416666666666666E-2</v>
      </c>
      <c r="D4" s="34">
        <v>6.3194444444444442E-2</v>
      </c>
      <c r="E4" s="34">
        <v>7.2916666666666657E-2</v>
      </c>
      <c r="F4" s="34">
        <v>8.7499999999999994E-2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170</v>
      </c>
      <c r="C5" s="29" t="s">
        <v>171</v>
      </c>
      <c r="D5" s="29" t="s">
        <v>172</v>
      </c>
      <c r="E5" s="29" t="s">
        <v>161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2</v>
      </c>
      <c r="E6" s="88">
        <v>2</v>
      </c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>
        <v>1</v>
      </c>
      <c r="C7" s="52">
        <v>2</v>
      </c>
      <c r="D7" s="52"/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2</v>
      </c>
      <c r="E8" s="88">
        <v>2</v>
      </c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>
        <v>1</v>
      </c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>
        <v>1</v>
      </c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>
        <v>1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1</v>
      </c>
      <c r="C17" s="88">
        <v>2</v>
      </c>
      <c r="D17" s="88">
        <v>2</v>
      </c>
      <c r="E17" s="88">
        <v>2</v>
      </c>
      <c r="F17" s="88">
        <v>1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2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>
        <v>1</v>
      </c>
      <c r="E19" s="88"/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/>
      <c r="E20" s="52">
        <v>1</v>
      </c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1</v>
      </c>
      <c r="C21" s="88">
        <v>1</v>
      </c>
      <c r="D21" s="88"/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HYPERLINK("https://archive.org/details/LocalNewsUpdateOctober72012","https://archive.org/details/LocalNewsUpdateOctober72012")</f>
        <v>https://archive.org/details/LocalNewsUpdateOctober72012</v>
      </c>
    </row>
    <row r="4" spans="1:26" ht="14.4">
      <c r="A4" s="62" t="s">
        <v>3</v>
      </c>
      <c r="B4" s="63">
        <v>0</v>
      </c>
      <c r="C4" s="63">
        <v>3.5416666666666666E-2</v>
      </c>
      <c r="D4" s="63">
        <v>6.3194444444444442E-2</v>
      </c>
      <c r="E4" s="63">
        <v>7.2916666666666671E-2</v>
      </c>
      <c r="F4" s="63">
        <v>8.7500000000000008E-2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170</v>
      </c>
      <c r="C5" s="58" t="s">
        <v>171</v>
      </c>
      <c r="D5" s="58" t="s">
        <v>172</v>
      </c>
      <c r="E5" s="58" t="s">
        <v>161</v>
      </c>
      <c r="F5" s="58" t="s">
        <v>173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/>
      <c r="C7" s="71">
        <v>2</v>
      </c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8">
        <v>2</v>
      </c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1">
        <v>2</v>
      </c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8">
        <v>2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R12" s="73"/>
    </row>
    <row r="13" spans="1:26" ht="15.75" customHeight="1">
      <c r="A13" s="69" t="s">
        <v>29</v>
      </c>
      <c r="B13" s="76">
        <v>2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6">
        <v>2</v>
      </c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1">
        <v>2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8">
        <v>2</v>
      </c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1"/>
      <c r="E20" s="71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7"/>
      <c r="E21" s="67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LocalNewsUpdateOctober72012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174</v>
      </c>
    </row>
    <row r="4" spans="1:27" s="3" customFormat="1">
      <c r="A4" s="3" t="s">
        <v>3</v>
      </c>
      <c r="B4" s="4">
        <v>0</v>
      </c>
      <c r="C4" s="4">
        <v>2.9861111111111113E-2</v>
      </c>
      <c r="D4" s="4">
        <v>4.9999999999999996E-2</v>
      </c>
      <c r="E4" s="4">
        <v>8.2638888888888887E-2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175</v>
      </c>
      <c r="C5" t="s">
        <v>176</v>
      </c>
      <c r="D5" t="s">
        <v>177</v>
      </c>
      <c r="E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>
        <v>2</v>
      </c>
      <c r="D6" s="9"/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>
        <v>2</v>
      </c>
      <c r="C8" s="9">
        <v>2</v>
      </c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>
        <v>1</v>
      </c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>
        <v>2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2</v>
      </c>
      <c r="C20" s="12"/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1</v>
      </c>
      <c r="C21" s="9"/>
      <c r="D21" s="9"/>
      <c r="E21" s="9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174</v>
      </c>
    </row>
    <row r="4" spans="1:27" s="33" customFormat="1">
      <c r="A4" s="33" t="s">
        <v>3</v>
      </c>
      <c r="B4" s="34">
        <v>0</v>
      </c>
      <c r="C4" s="34">
        <v>2.9861111111111113E-2</v>
      </c>
      <c r="D4" s="34">
        <v>4.9999999999999996E-2</v>
      </c>
      <c r="E4" s="34">
        <v>8.2638888888888887E-2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175</v>
      </c>
      <c r="C5" s="29" t="s">
        <v>176</v>
      </c>
      <c r="D5" s="29" t="s">
        <v>177</v>
      </c>
      <c r="E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2</v>
      </c>
      <c r="C6" s="88">
        <v>1</v>
      </c>
      <c r="D6" s="88"/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>
        <v>2</v>
      </c>
      <c r="C8" s="88"/>
      <c r="D8" s="88"/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>
        <v>1</v>
      </c>
      <c r="D15" s="54"/>
      <c r="E15" s="54">
        <v>2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1</v>
      </c>
      <c r="E17" s="88">
        <v>2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2</v>
      </c>
      <c r="D18" s="52"/>
      <c r="E18" s="52">
        <v>2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2</v>
      </c>
      <c r="C19" s="88">
        <v>2</v>
      </c>
      <c r="D19" s="88">
        <v>1</v>
      </c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>
        <v>2</v>
      </c>
      <c r="D20" s="52">
        <v>1</v>
      </c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HYPERLINK("https://archive.org/details/LocalNewsUpdateoctober142012","https://archive.org/details/LocalNewsUpdateoctober142012")</f>
        <v>https://archive.org/details/LocalNewsUpdateoctober142012</v>
      </c>
    </row>
    <row r="4" spans="1:26" ht="14.4">
      <c r="A4" s="62" t="s">
        <v>3</v>
      </c>
      <c r="B4" s="63">
        <v>0</v>
      </c>
      <c r="C4" s="63">
        <v>2.9861111111111113E-2</v>
      </c>
      <c r="D4" s="63">
        <v>4.9999999999999996E-2</v>
      </c>
      <c r="E4" s="63">
        <v>8.2638888888888887E-2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175</v>
      </c>
      <c r="C5" s="58" t="s">
        <v>176</v>
      </c>
      <c r="D5" s="58" t="s">
        <v>177</v>
      </c>
      <c r="E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8">
        <v>2</v>
      </c>
      <c r="C8" s="68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R12" s="73"/>
    </row>
    <row r="13" spans="1:26" ht="15.75" customHeight="1">
      <c r="A13" s="69" t="s">
        <v>29</v>
      </c>
      <c r="B13" s="75"/>
      <c r="C13" s="76">
        <v>1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6">
        <v>2</v>
      </c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2</v>
      </c>
      <c r="D18" s="70"/>
      <c r="E18" s="71">
        <v>2</v>
      </c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0"/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/>
      <c r="D21" s="68">
        <v>2</v>
      </c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LocalNewsUpdateoctober142012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D19" sqref="D1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178</v>
      </c>
    </row>
    <row r="4" spans="1:27" s="3" customFormat="1">
      <c r="A4" s="3" t="s">
        <v>3</v>
      </c>
      <c r="B4" s="4">
        <v>0</v>
      </c>
      <c r="C4" s="4">
        <v>5.1388888888888894E-2</v>
      </c>
      <c r="D4" s="4">
        <v>7.9861111111111105E-2</v>
      </c>
      <c r="E4" s="4">
        <v>9.8611111111111108E-2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179</v>
      </c>
      <c r="C5" t="s">
        <v>142</v>
      </c>
      <c r="D5" t="s">
        <v>180</v>
      </c>
      <c r="E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/>
      <c r="D7" s="12">
        <v>2</v>
      </c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99">
        <v>2</v>
      </c>
      <c r="F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>
        <v>1</v>
      </c>
      <c r="E15" s="18">
        <v>2</v>
      </c>
      <c r="F15" s="18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12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/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/>
      <c r="D21" s="9">
        <v>2</v>
      </c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41.05078125" style="30" customWidth="1"/>
    <col min="2" max="2" width="9.1015625" style="30" customWidth="1"/>
    <col min="3" max="3" width="18.7890625" style="30" customWidth="1"/>
    <col min="4" max="7" width="11.89453125" style="30" hidden="1" customWidth="1"/>
    <col min="8" max="8" width="12.41796875" style="30" hidden="1" customWidth="1"/>
    <col min="9" max="9" width="11.89453125" style="30" hidden="1" customWidth="1"/>
    <col min="10" max="10" width="9.1015625" style="30" customWidth="1"/>
    <col min="11" max="11" width="13.26171875" style="30" customWidth="1"/>
    <col min="12" max="13" width="9.1015625" style="30" customWidth="1"/>
    <col min="14" max="14" width="13.41796875" style="30" customWidth="1"/>
    <col min="15" max="15" width="13.9453125" style="30" customWidth="1"/>
    <col min="16" max="1024" width="9.1015625" style="30" customWidth="1"/>
    <col min="1025" max="16384" width="8.83984375" style="29"/>
  </cols>
  <sheetData>
    <row r="1" spans="1:33">
      <c r="A1" s="29" t="s">
        <v>37</v>
      </c>
    </row>
    <row r="2" spans="1:33">
      <c r="A2" s="31" t="s">
        <v>38</v>
      </c>
    </row>
    <row r="3" spans="1:33">
      <c r="A3" s="32" t="s">
        <v>39</v>
      </c>
    </row>
    <row r="4" spans="1:33" s="33" customFormat="1">
      <c r="A4" s="33" t="s">
        <v>3</v>
      </c>
      <c r="B4" s="34">
        <v>0</v>
      </c>
      <c r="C4" s="34">
        <v>5.5555555555555549E-3</v>
      </c>
      <c r="D4" s="34">
        <v>4.0277777777777773E-2</v>
      </c>
      <c r="E4" s="34">
        <v>7.2222222222222215E-2</v>
      </c>
      <c r="F4" s="34">
        <v>9.6527777777777768E-2</v>
      </c>
      <c r="G4" s="34">
        <v>0.11805555555555555</v>
      </c>
      <c r="H4" s="34">
        <v>0.16874999999999998</v>
      </c>
      <c r="I4" s="34">
        <v>0.21597222222222223</v>
      </c>
      <c r="J4" s="34">
        <v>0.23819444444444446</v>
      </c>
      <c r="K4" s="34">
        <v>0.27083333333333331</v>
      </c>
      <c r="L4" s="34">
        <v>0.29583333333333334</v>
      </c>
      <c r="M4" s="34">
        <v>0.3041666666666667</v>
      </c>
      <c r="N4" s="34">
        <v>0.32500000000000001</v>
      </c>
      <c r="O4" s="34">
        <v>0.3520833333333333</v>
      </c>
      <c r="P4" s="34">
        <v>0.37083333333333329</v>
      </c>
      <c r="Q4" s="34">
        <v>0.38124999999999998</v>
      </c>
      <c r="R4" s="34">
        <v>0.38819444444444445</v>
      </c>
      <c r="S4" s="87">
        <v>0.39513888888888887</v>
      </c>
      <c r="T4" s="87">
        <v>0.40069444444444446</v>
      </c>
      <c r="U4" s="34">
        <v>0.40347222222222223</v>
      </c>
      <c r="V4" s="34"/>
      <c r="W4" s="34"/>
      <c r="X4" s="34"/>
      <c r="Y4" s="36"/>
      <c r="Z4" s="36"/>
      <c r="AA4" s="36"/>
      <c r="AB4" s="36"/>
      <c r="AC4" s="36"/>
      <c r="AD4" s="36"/>
      <c r="AE4" s="36"/>
      <c r="AF4" s="36"/>
      <c r="AG4" s="36"/>
    </row>
    <row r="5" spans="1:33">
      <c r="B5" s="29" t="s">
        <v>4</v>
      </c>
      <c r="C5" s="29" t="s">
        <v>40</v>
      </c>
      <c r="D5" s="29" t="s">
        <v>41</v>
      </c>
      <c r="E5" s="29" t="s">
        <v>42</v>
      </c>
      <c r="F5" s="29" t="s">
        <v>43</v>
      </c>
      <c r="G5" s="29" t="s">
        <v>44</v>
      </c>
      <c r="H5" s="29" t="s">
        <v>45</v>
      </c>
      <c r="I5" s="29" t="s">
        <v>46</v>
      </c>
      <c r="J5" s="29" t="s">
        <v>47</v>
      </c>
      <c r="K5" s="29" t="s">
        <v>48</v>
      </c>
      <c r="L5" s="29" t="s">
        <v>49</v>
      </c>
      <c r="M5" s="29" t="s">
        <v>50</v>
      </c>
      <c r="N5" s="29" t="s">
        <v>51</v>
      </c>
      <c r="O5" s="29" t="s">
        <v>17</v>
      </c>
      <c r="P5" s="29" t="s">
        <v>52</v>
      </c>
      <c r="Q5" s="29" t="s">
        <v>53</v>
      </c>
      <c r="R5" s="29" t="s">
        <v>19</v>
      </c>
      <c r="S5" s="29" t="s">
        <v>20</v>
      </c>
      <c r="T5" s="29" t="s">
        <v>21</v>
      </c>
      <c r="U5" s="29" t="s">
        <v>54</v>
      </c>
      <c r="Y5" s="37"/>
      <c r="Z5" s="37"/>
      <c r="AA5" s="37"/>
      <c r="AB5" s="37"/>
      <c r="AC5" s="37"/>
      <c r="AD5" s="37"/>
      <c r="AF5" s="37"/>
      <c r="AG5" s="37"/>
    </row>
    <row r="6" spans="1:33" ht="15.3">
      <c r="A6" s="38" t="s">
        <v>23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39"/>
      <c r="W6" s="39"/>
      <c r="X6" s="38" t="s">
        <v>23</v>
      </c>
      <c r="Y6" s="39"/>
      <c r="Z6" s="39"/>
      <c r="AA6" s="39"/>
      <c r="AB6" s="39"/>
      <c r="AC6" s="39"/>
      <c r="AD6" s="39"/>
      <c r="AE6" s="39"/>
      <c r="AF6" s="39"/>
      <c r="AG6" s="39"/>
    </row>
    <row r="7" spans="1:33" ht="15.3">
      <c r="A7" s="40" t="s">
        <v>24</v>
      </c>
      <c r="B7" s="52"/>
      <c r="C7" s="52">
        <v>2</v>
      </c>
      <c r="D7" s="52"/>
      <c r="E7" s="52"/>
      <c r="F7" s="52"/>
      <c r="G7" s="52"/>
      <c r="H7" s="52"/>
      <c r="I7" s="52"/>
      <c r="J7" s="52">
        <v>1</v>
      </c>
      <c r="K7" s="52">
        <v>1</v>
      </c>
      <c r="L7" s="52">
        <v>1</v>
      </c>
      <c r="M7" s="52">
        <v>1</v>
      </c>
      <c r="N7" s="52"/>
      <c r="O7" s="52"/>
      <c r="P7" s="52"/>
      <c r="Q7" s="52"/>
      <c r="R7" s="52"/>
      <c r="S7" s="52"/>
      <c r="T7" s="52"/>
      <c r="U7" s="52"/>
      <c r="V7" s="41"/>
      <c r="W7" s="41"/>
      <c r="X7" s="40" t="s">
        <v>24</v>
      </c>
      <c r="Y7" s="41"/>
      <c r="Z7" s="41"/>
      <c r="AA7" s="41"/>
      <c r="AB7" s="41"/>
      <c r="AC7" s="41"/>
      <c r="AD7" s="41"/>
      <c r="AE7" s="41"/>
      <c r="AF7" s="41"/>
      <c r="AG7" s="41"/>
    </row>
    <row r="8" spans="1:33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39"/>
      <c r="W8" s="39"/>
      <c r="X8" s="38" t="s">
        <v>25</v>
      </c>
      <c r="Y8" s="39"/>
      <c r="Z8" s="39"/>
      <c r="AA8" s="39"/>
      <c r="AB8" s="39"/>
      <c r="AC8" s="39"/>
      <c r="AD8" s="39"/>
      <c r="AE8" s="39"/>
      <c r="AF8" s="39"/>
      <c r="AG8" s="39"/>
    </row>
    <row r="9" spans="1:33" ht="15.3">
      <c r="A9" s="40" t="s">
        <v>26</v>
      </c>
      <c r="B9" s="52"/>
      <c r="C9" s="52">
        <v>2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41"/>
      <c r="W9" s="41"/>
      <c r="X9" s="40" t="s">
        <v>26</v>
      </c>
      <c r="Y9" s="41"/>
      <c r="Z9" s="41"/>
      <c r="AA9" s="41"/>
      <c r="AB9" s="41"/>
      <c r="AC9" s="41"/>
      <c r="AD9" s="41"/>
      <c r="AE9" s="41"/>
      <c r="AF9" s="41"/>
      <c r="AG9" s="41"/>
    </row>
    <row r="10" spans="1:33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39"/>
      <c r="W10" s="39"/>
      <c r="X10" s="38" t="s">
        <v>27</v>
      </c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41"/>
      <c r="W11" s="41"/>
      <c r="X11" s="43"/>
      <c r="Y11" s="41"/>
      <c r="Z11" s="41"/>
      <c r="AA11" s="41"/>
      <c r="AB11" s="41"/>
      <c r="AC11" s="41"/>
      <c r="AD11" s="41"/>
      <c r="AE11" s="41"/>
      <c r="AF11" s="41"/>
      <c r="AG11" s="41"/>
    </row>
    <row r="12" spans="1:33" ht="15.3">
      <c r="A12" s="44" t="s">
        <v>28</v>
      </c>
      <c r="B12" s="53">
        <v>2</v>
      </c>
      <c r="C12" s="53">
        <v>2</v>
      </c>
      <c r="D12" s="53"/>
      <c r="E12" s="53"/>
      <c r="F12" s="53"/>
      <c r="G12" s="53"/>
      <c r="H12" s="53"/>
      <c r="I12" s="53"/>
      <c r="J12" s="53">
        <v>2</v>
      </c>
      <c r="K12" s="53">
        <v>2</v>
      </c>
      <c r="L12" s="53">
        <v>2</v>
      </c>
      <c r="M12" s="53">
        <v>2</v>
      </c>
      <c r="N12" s="53">
        <v>2</v>
      </c>
      <c r="O12" s="53">
        <v>2</v>
      </c>
      <c r="P12" s="53">
        <v>2</v>
      </c>
      <c r="Q12" s="53">
        <v>2</v>
      </c>
      <c r="R12" s="53">
        <v>2</v>
      </c>
      <c r="S12" s="53">
        <v>2</v>
      </c>
      <c r="T12" s="53">
        <v>2</v>
      </c>
      <c r="U12" s="53">
        <v>2</v>
      </c>
      <c r="X12" s="44" t="s">
        <v>28</v>
      </c>
    </row>
    <row r="13" spans="1:33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>
        <v>1</v>
      </c>
      <c r="K13" s="54">
        <v>1</v>
      </c>
      <c r="L13" s="54"/>
      <c r="M13" s="54"/>
      <c r="N13" s="54"/>
      <c r="O13" s="54"/>
      <c r="P13" s="54"/>
      <c r="Q13" s="54"/>
      <c r="R13" s="54"/>
      <c r="S13" s="54"/>
      <c r="T13" s="54"/>
      <c r="U13" s="54">
        <v>1</v>
      </c>
      <c r="V13" s="45"/>
      <c r="W13" s="45"/>
      <c r="X13" s="40" t="s">
        <v>29</v>
      </c>
      <c r="Y13" s="45"/>
      <c r="Z13" s="45"/>
      <c r="AA13" s="45"/>
      <c r="AB13" s="45"/>
      <c r="AC13" s="45"/>
      <c r="AD13" s="45"/>
      <c r="AE13" s="45"/>
      <c r="AF13" s="45"/>
      <c r="AG13" s="45"/>
    </row>
    <row r="14" spans="1:33" ht="15.3">
      <c r="A14" s="44" t="s">
        <v>30</v>
      </c>
      <c r="B14" s="52"/>
      <c r="C14" s="52">
        <v>2</v>
      </c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47"/>
      <c r="W14" s="47"/>
      <c r="X14" s="44" t="s">
        <v>30</v>
      </c>
      <c r="Y14" s="41"/>
      <c r="Z14" s="41"/>
      <c r="AA14" s="41"/>
      <c r="AB14" s="41"/>
      <c r="AC14" s="41"/>
      <c r="AD14" s="41"/>
      <c r="AE14" s="41"/>
      <c r="AF14" s="41"/>
      <c r="AG14" s="41"/>
    </row>
    <row r="15" spans="1:33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49"/>
      <c r="W15" s="49"/>
      <c r="X15" s="48" t="s">
        <v>31</v>
      </c>
      <c r="Y15" s="45"/>
      <c r="Z15" s="45"/>
      <c r="AA15" s="45"/>
      <c r="AB15" s="45"/>
      <c r="AC15" s="45"/>
      <c r="AD15" s="45"/>
      <c r="AE15" s="45"/>
      <c r="AF15" s="45"/>
      <c r="AG15" s="45"/>
    </row>
    <row r="16" spans="1:33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X16" s="43"/>
    </row>
    <row r="17" spans="1:33" s="42" customFormat="1" ht="15.3">
      <c r="A17" s="38" t="s">
        <v>32</v>
      </c>
      <c r="B17" s="88">
        <v>2</v>
      </c>
      <c r="C17" s="88">
        <v>2</v>
      </c>
      <c r="D17" s="88"/>
      <c r="E17" s="88"/>
      <c r="F17" s="88"/>
      <c r="G17" s="88"/>
      <c r="H17" s="88"/>
      <c r="I17" s="88"/>
      <c r="J17" s="88">
        <v>2</v>
      </c>
      <c r="K17" s="88">
        <v>2</v>
      </c>
      <c r="L17" s="88">
        <v>2</v>
      </c>
      <c r="M17" s="88">
        <v>2</v>
      </c>
      <c r="N17" s="88">
        <v>2</v>
      </c>
      <c r="O17" s="88">
        <v>2</v>
      </c>
      <c r="P17" s="88">
        <v>2</v>
      </c>
      <c r="Q17" s="88">
        <v>2</v>
      </c>
      <c r="R17" s="88">
        <v>2</v>
      </c>
      <c r="S17" s="88">
        <v>2</v>
      </c>
      <c r="T17" s="88">
        <v>2</v>
      </c>
      <c r="U17" s="88"/>
      <c r="V17" s="39"/>
      <c r="W17" s="39"/>
      <c r="X17" s="38" t="s">
        <v>32</v>
      </c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>
        <v>1</v>
      </c>
      <c r="K18" s="52">
        <v>2</v>
      </c>
      <c r="L18" s="52">
        <v>1</v>
      </c>
      <c r="M18" s="52">
        <v>2</v>
      </c>
      <c r="N18" s="52">
        <v>2</v>
      </c>
      <c r="O18" s="52"/>
      <c r="P18" s="52"/>
      <c r="Q18" s="52"/>
      <c r="R18" s="52"/>
      <c r="S18" s="52"/>
      <c r="T18" s="52"/>
      <c r="U18" s="52"/>
      <c r="V18" s="47"/>
      <c r="W18" s="47"/>
      <c r="X18" s="40" t="s">
        <v>33</v>
      </c>
      <c r="Y18" s="41"/>
      <c r="Z18" s="41"/>
      <c r="AA18" s="41"/>
      <c r="AB18" s="41"/>
      <c r="AC18" s="41"/>
      <c r="AD18" s="41"/>
      <c r="AE18" s="41"/>
      <c r="AF18" s="41"/>
      <c r="AG18" s="41"/>
    </row>
    <row r="19" spans="1:33" s="42" customFormat="1" ht="15.3">
      <c r="A19" s="38" t="s">
        <v>34</v>
      </c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>
        <v>2</v>
      </c>
      <c r="N19" s="88"/>
      <c r="O19" s="88"/>
      <c r="P19" s="88"/>
      <c r="Q19" s="88"/>
      <c r="R19" s="88"/>
      <c r="S19" s="88"/>
      <c r="T19" s="88"/>
      <c r="U19" s="88"/>
      <c r="V19" s="50"/>
      <c r="W19" s="50"/>
      <c r="X19" s="38" t="s">
        <v>34</v>
      </c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ht="15.3">
      <c r="A20" s="40" t="s">
        <v>35</v>
      </c>
      <c r="B20" s="52"/>
      <c r="C20" s="52">
        <v>2</v>
      </c>
      <c r="D20" s="52"/>
      <c r="E20" s="52"/>
      <c r="F20" s="52"/>
      <c r="G20" s="52"/>
      <c r="H20" s="52"/>
      <c r="I20" s="52"/>
      <c r="J20" s="52">
        <v>2</v>
      </c>
      <c r="K20" s="52">
        <v>1</v>
      </c>
      <c r="L20" s="52">
        <v>1</v>
      </c>
      <c r="M20" s="52">
        <v>1</v>
      </c>
      <c r="N20" s="52"/>
      <c r="O20" s="52">
        <v>1</v>
      </c>
      <c r="P20" s="52">
        <v>1</v>
      </c>
      <c r="Q20" s="52">
        <v>1</v>
      </c>
      <c r="R20" s="52">
        <v>1</v>
      </c>
      <c r="S20" s="52">
        <v>1</v>
      </c>
      <c r="T20" s="52">
        <v>1</v>
      </c>
      <c r="U20" s="52"/>
      <c r="V20" s="47"/>
      <c r="W20" s="47"/>
      <c r="X20" s="40" t="s">
        <v>35</v>
      </c>
      <c r="Y20" s="41"/>
      <c r="Z20" s="41"/>
      <c r="AA20" s="41"/>
      <c r="AB20" s="41"/>
      <c r="AC20" s="41"/>
      <c r="AD20" s="41"/>
      <c r="AE20" s="41"/>
      <c r="AF20" s="41"/>
      <c r="AG20" s="41"/>
    </row>
    <row r="21" spans="1:33" s="42" customFormat="1" ht="15.3">
      <c r="A21" s="38" t="s">
        <v>36</v>
      </c>
      <c r="B21" s="88">
        <v>2</v>
      </c>
      <c r="C21" s="88">
        <v>1</v>
      </c>
      <c r="D21" s="88"/>
      <c r="E21" s="88"/>
      <c r="F21" s="88"/>
      <c r="G21" s="88"/>
      <c r="H21" s="88"/>
      <c r="I21" s="88"/>
      <c r="J21" s="88">
        <v>2</v>
      </c>
      <c r="K21" s="88">
        <v>1</v>
      </c>
      <c r="L21" s="88">
        <v>1</v>
      </c>
      <c r="M21" s="88">
        <v>2</v>
      </c>
      <c r="N21" s="88">
        <v>2</v>
      </c>
      <c r="O21" s="88">
        <v>2</v>
      </c>
      <c r="P21" s="88">
        <v>2</v>
      </c>
      <c r="Q21" s="88">
        <v>2</v>
      </c>
      <c r="R21" s="88">
        <v>2</v>
      </c>
      <c r="S21" s="88">
        <v>2</v>
      </c>
      <c r="T21" s="88">
        <v>2</v>
      </c>
      <c r="U21" s="88">
        <v>2</v>
      </c>
      <c r="V21" s="50"/>
      <c r="W21" s="50"/>
      <c r="X21" s="38" t="s">
        <v>36</v>
      </c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47"/>
      <c r="W22" s="47"/>
      <c r="X22" s="57"/>
      <c r="Y22" s="41"/>
      <c r="Z22" s="41"/>
      <c r="AA22" s="41"/>
      <c r="AB22" s="41"/>
      <c r="AC22" s="41"/>
      <c r="AD22" s="41"/>
      <c r="AE22" s="41"/>
      <c r="AF22" s="41"/>
      <c r="AG22" s="41"/>
    </row>
    <row r="23" spans="1:33" ht="15.3">
      <c r="A23" s="4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X23" s="43"/>
    </row>
    <row r="24" spans="1:33" s="46" customFormat="1" ht="15.3">
      <c r="A24" s="4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45"/>
      <c r="W24" s="45"/>
      <c r="X24" s="44"/>
      <c r="Y24" s="45"/>
      <c r="Z24" s="45"/>
      <c r="AA24" s="45"/>
      <c r="AB24" s="45"/>
      <c r="AC24" s="45"/>
      <c r="AD24" s="45"/>
      <c r="AE24" s="45"/>
      <c r="AF24" s="45"/>
      <c r="AG24" s="45"/>
    </row>
    <row r="25" spans="1:33" ht="15.3">
      <c r="A25" s="40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41"/>
      <c r="W25" s="41"/>
      <c r="X25" s="40"/>
      <c r="Y25" s="41"/>
      <c r="Z25" s="41"/>
      <c r="AA25" s="41"/>
      <c r="AB25" s="41"/>
      <c r="AC25" s="41"/>
      <c r="AD25" s="41"/>
      <c r="AE25" s="41"/>
      <c r="AF25" s="41"/>
      <c r="AG25" s="41"/>
    </row>
    <row r="26" spans="1:33" s="46" customFormat="1" ht="15.3">
      <c r="A26" s="4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45"/>
      <c r="W26" s="45"/>
      <c r="X26" s="44"/>
      <c r="Y26" s="45"/>
      <c r="Z26" s="45"/>
      <c r="AA26" s="45"/>
      <c r="AB26" s="45"/>
      <c r="AC26" s="45"/>
      <c r="AD26" s="45"/>
      <c r="AE26" s="45"/>
      <c r="AF26" s="45"/>
      <c r="AG26" s="45"/>
    </row>
    <row r="27" spans="1:33" ht="15.3">
      <c r="A27" s="40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41"/>
      <c r="W27" s="41"/>
      <c r="X27" s="40"/>
      <c r="Y27" s="41"/>
      <c r="Z27" s="41"/>
      <c r="AA27" s="41"/>
      <c r="AB27" s="41"/>
      <c r="AC27" s="41"/>
      <c r="AD27" s="41"/>
      <c r="AE27" s="41"/>
      <c r="AF27" s="41"/>
      <c r="AG27" s="41"/>
    </row>
    <row r="28" spans="1:33" s="46" customFormat="1" ht="15.3">
      <c r="A28" s="55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49"/>
      <c r="W28" s="49"/>
      <c r="X28" s="56"/>
      <c r="Y28" s="45"/>
      <c r="Z28" s="45"/>
      <c r="AA28" s="45"/>
      <c r="AB28" s="45"/>
      <c r="AC28" s="45"/>
      <c r="AD28" s="45"/>
      <c r="AE28" s="45"/>
      <c r="AF28" s="45"/>
      <c r="AG28" s="45"/>
    </row>
    <row r="29" spans="1:33" s="33" customFormat="1" ht="15.3">
      <c r="A29" s="51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47"/>
      <c r="W29" s="47"/>
      <c r="X29" s="57"/>
      <c r="Y29" s="41"/>
      <c r="Z29" s="41"/>
      <c r="AA29" s="41"/>
      <c r="AB29" s="41"/>
      <c r="AC29" s="41"/>
      <c r="AD29" s="41"/>
      <c r="AE29" s="41"/>
      <c r="AF29" s="41"/>
      <c r="AG29" s="41"/>
    </row>
    <row r="30" spans="1:33" ht="15.3">
      <c r="A30" s="4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X30" s="43"/>
    </row>
    <row r="31" spans="1:33" s="42" customFormat="1" ht="15.3">
      <c r="A31" s="3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39"/>
      <c r="W31" s="39"/>
      <c r="X31" s="38"/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t="15.3">
      <c r="A32" s="51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47"/>
      <c r="W32" s="47"/>
      <c r="X32" s="57"/>
      <c r="Y32" s="41"/>
      <c r="Z32" s="41"/>
      <c r="AA32" s="41"/>
      <c r="AB32" s="41"/>
      <c r="AC32" s="41"/>
      <c r="AD32" s="41"/>
      <c r="AE32" s="41"/>
      <c r="AF32" s="41"/>
      <c r="AG32" s="41"/>
    </row>
    <row r="33" spans="1:33" s="42" customFormat="1" ht="15.3">
      <c r="A33" s="3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39"/>
      <c r="W33" s="39"/>
      <c r="X33" s="38"/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s="33" customFormat="1" ht="15.3">
      <c r="A34" s="40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41"/>
      <c r="W34" s="41"/>
      <c r="X34" s="40"/>
      <c r="Y34" s="41"/>
      <c r="Z34" s="41"/>
      <c r="AA34" s="41"/>
      <c r="AB34" s="41"/>
      <c r="AC34" s="41"/>
      <c r="AD34" s="41"/>
      <c r="AE34" s="41"/>
      <c r="AF34" s="41"/>
      <c r="AG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178</v>
      </c>
    </row>
    <row r="4" spans="1:27" s="33" customFormat="1">
      <c r="A4" s="33" t="s">
        <v>3</v>
      </c>
      <c r="B4" s="34">
        <v>0</v>
      </c>
      <c r="C4" s="34">
        <v>5.1388888888888887E-2</v>
      </c>
      <c r="D4" s="34">
        <v>7.9861111111111105E-2</v>
      </c>
      <c r="E4" s="34">
        <v>9.8611111111111108E-2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179</v>
      </c>
      <c r="C5" s="29" t="s">
        <v>142</v>
      </c>
      <c r="D5" s="29" t="s">
        <v>180</v>
      </c>
      <c r="E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88"/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100">
        <v>2</v>
      </c>
      <c r="F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>
        <v>2</v>
      </c>
      <c r="F15" s="54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1</v>
      </c>
      <c r="C17" s="88">
        <v>2</v>
      </c>
      <c r="D17" s="88">
        <v>1</v>
      </c>
      <c r="E17" s="88">
        <v>2</v>
      </c>
      <c r="F17" s="88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52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1</v>
      </c>
      <c r="D19" s="88">
        <v>2</v>
      </c>
      <c r="E19" s="88"/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1</v>
      </c>
      <c r="C20" s="52"/>
      <c r="D20" s="52">
        <v>2</v>
      </c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2</v>
      </c>
      <c r="C21" s="88"/>
      <c r="D21" s="88"/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HYPERLINK("https://archive.org/details/SundayMorningNewsOctober212012","https://archive.org/details/SundayMorningNewsOctober212012")</f>
        <v>https://archive.org/details/SundayMorningNewsOctober212012</v>
      </c>
    </row>
    <row r="4" spans="1:26" ht="14.4">
      <c r="A4" s="62" t="s">
        <v>3</v>
      </c>
      <c r="B4" s="63">
        <v>0</v>
      </c>
      <c r="C4" s="63">
        <v>5.1388888888888894E-2</v>
      </c>
      <c r="D4" s="63">
        <v>7.9861111111111105E-2</v>
      </c>
      <c r="E4" s="63">
        <v>9.8611111111111108E-2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179</v>
      </c>
      <c r="C5" s="58" t="s">
        <v>142</v>
      </c>
      <c r="D5" s="58" t="s">
        <v>180</v>
      </c>
      <c r="E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0"/>
      <c r="D7" s="71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6">
        <v>2</v>
      </c>
      <c r="F15" s="75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2</v>
      </c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7"/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0"/>
      <c r="D20" s="71">
        <v>2</v>
      </c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7"/>
      <c r="D21" s="67"/>
      <c r="E21" s="67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undayMorningNewsOctober212012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F18" sqref="F18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181</v>
      </c>
    </row>
    <row r="4" spans="1:27" s="3" customFormat="1">
      <c r="A4" s="3" t="s">
        <v>3</v>
      </c>
      <c r="B4" s="4">
        <v>0</v>
      </c>
      <c r="C4" s="4">
        <v>5.2777777777777778E-2</v>
      </c>
      <c r="D4" s="4">
        <v>6.8749999999999992E-2</v>
      </c>
      <c r="E4" s="4">
        <v>7.9166666666666663E-2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182</v>
      </c>
      <c r="C5" t="s">
        <v>183</v>
      </c>
      <c r="D5" t="s">
        <v>184</v>
      </c>
      <c r="E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>
        <v>2</v>
      </c>
      <c r="D6" s="9"/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>
        <v>2</v>
      </c>
      <c r="F15" s="18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12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/>
      <c r="E19" s="9"/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>
        <v>2</v>
      </c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181</v>
      </c>
    </row>
    <row r="4" spans="1:27" s="33" customFormat="1">
      <c r="A4" s="33" t="s">
        <v>3</v>
      </c>
      <c r="B4" s="34">
        <v>0</v>
      </c>
      <c r="C4" s="34">
        <v>5.2777777777777771E-2</v>
      </c>
      <c r="D4" s="34">
        <v>6.8750000000000006E-2</v>
      </c>
      <c r="E4" s="34">
        <v>7.9166666666666663E-2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182</v>
      </c>
      <c r="C5" s="29" t="s">
        <v>183</v>
      </c>
      <c r="D5" s="29" t="s">
        <v>184</v>
      </c>
      <c r="E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1</v>
      </c>
      <c r="C6" s="88">
        <v>1</v>
      </c>
      <c r="D6" s="88"/>
      <c r="E6" s="88"/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>
        <v>1</v>
      </c>
      <c r="C8" s="88"/>
      <c r="D8" s="88"/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/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>
        <v>1</v>
      </c>
      <c r="F15" s="54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1</v>
      </c>
      <c r="F17" s="88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52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1</v>
      </c>
      <c r="D19" s="88"/>
      <c r="E19" s="88"/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HYPERLINK("https://archive.org/details/LocalNewsUpdateOctober282012","https://archive.org/details/LocalNewsUpdateOctober282012")</f>
        <v>https://archive.org/details/LocalNewsUpdateOctober282012</v>
      </c>
    </row>
    <row r="4" spans="1:26" ht="14.4">
      <c r="A4" s="62" t="s">
        <v>3</v>
      </c>
      <c r="B4" s="63">
        <v>0</v>
      </c>
      <c r="C4" s="63">
        <v>5.2777777777777778E-2</v>
      </c>
      <c r="D4" s="63">
        <v>6.8749999999999992E-2</v>
      </c>
      <c r="E4" s="63">
        <v>7.9166666666666663E-2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182</v>
      </c>
      <c r="C5" s="58" t="s">
        <v>183</v>
      </c>
      <c r="D5" s="58" t="s">
        <v>184</v>
      </c>
      <c r="E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8">
        <v>2</v>
      </c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6">
        <v>2</v>
      </c>
      <c r="F15" s="75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2</v>
      </c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7"/>
      <c r="E19" s="67"/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1">
        <v>2</v>
      </c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8">
        <v>2</v>
      </c>
      <c r="E21" s="67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LocalNewsUpdateOctober282012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D13" sqref="D1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185</v>
      </c>
    </row>
    <row r="4" spans="1:27" s="3" customFormat="1">
      <c r="A4" s="3" t="s">
        <v>3</v>
      </c>
      <c r="B4" s="4">
        <v>0</v>
      </c>
      <c r="C4" s="4">
        <v>2.5694444444444447E-2</v>
      </c>
      <c r="D4" s="4">
        <v>6.3888888888888884E-2</v>
      </c>
      <c r="E4" s="4">
        <v>9.9999999999999992E-2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172</v>
      </c>
      <c r="C5" t="s">
        <v>186</v>
      </c>
      <c r="D5" t="s">
        <v>187</v>
      </c>
      <c r="E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>
        <v>2</v>
      </c>
      <c r="D7" s="12"/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>
        <v>1</v>
      </c>
      <c r="C10" s="9"/>
      <c r="D10" s="9">
        <v>1</v>
      </c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R12" s="15"/>
    </row>
    <row r="13" spans="1:27" s="20" customFormat="1" ht="15.3">
      <c r="A13" s="11" t="s">
        <v>29</v>
      </c>
      <c r="B13" s="18">
        <v>1</v>
      </c>
      <c r="C13" s="18">
        <v>1</v>
      </c>
      <c r="D13" s="18">
        <v>1</v>
      </c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>
        <v>2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1</v>
      </c>
      <c r="D19" s="9">
        <v>2</v>
      </c>
      <c r="E19" s="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2</v>
      </c>
      <c r="E21" s="9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185</v>
      </c>
    </row>
    <row r="4" spans="1:27" s="33" customFormat="1">
      <c r="A4" s="33" t="s">
        <v>3</v>
      </c>
      <c r="B4" s="34">
        <v>0</v>
      </c>
      <c r="C4" s="34">
        <v>2.5694444444444447E-2</v>
      </c>
      <c r="D4" s="34">
        <v>6.3888888888888884E-2</v>
      </c>
      <c r="E4" s="34">
        <v>9.9999999999999992E-2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172</v>
      </c>
      <c r="C5" s="29" t="s">
        <v>186</v>
      </c>
      <c r="D5" s="29" t="s">
        <v>187</v>
      </c>
      <c r="E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2</v>
      </c>
      <c r="C6" s="88"/>
      <c r="D6" s="88"/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>
        <v>2</v>
      </c>
      <c r="C8" s="88"/>
      <c r="D8" s="88"/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>
        <v>2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>
        <v>2</v>
      </c>
      <c r="C17" s="88">
        <v>1</v>
      </c>
      <c r="D17" s="88">
        <v>2</v>
      </c>
      <c r="E17" s="88">
        <v>1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1</v>
      </c>
      <c r="D19" s="88">
        <v>1</v>
      </c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>
        <v>1</v>
      </c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HYPERLINK("https://archive.org/details/LocalNewsUpdateNovember42012","https://archive.org/details/LocalNewsUpdateNovember42012")</f>
        <v>https://archive.org/details/LocalNewsUpdateNovember42012</v>
      </c>
    </row>
    <row r="4" spans="1:26" ht="14.4">
      <c r="A4" s="62" t="s">
        <v>3</v>
      </c>
      <c r="B4" s="63">
        <v>0</v>
      </c>
      <c r="C4" s="63">
        <v>2.5694444444444447E-2</v>
      </c>
      <c r="D4" s="63">
        <v>6.3888888888888884E-2</v>
      </c>
      <c r="E4" s="63">
        <v>9.9999999999999992E-2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172</v>
      </c>
      <c r="C5" s="58" t="s">
        <v>186</v>
      </c>
      <c r="D5" s="58" t="s">
        <v>187</v>
      </c>
      <c r="E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7"/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8">
        <v>2</v>
      </c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8">
        <v>1</v>
      </c>
      <c r="C10" s="67"/>
      <c r="D10" s="68">
        <v>2</v>
      </c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R12" s="73"/>
    </row>
    <row r="13" spans="1:26" ht="15.75" customHeight="1">
      <c r="A13" s="69" t="s">
        <v>29</v>
      </c>
      <c r="B13" s="76">
        <v>1</v>
      </c>
      <c r="C13" s="76">
        <v>2</v>
      </c>
      <c r="D13" s="76">
        <v>1</v>
      </c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6">
        <v>2</v>
      </c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1</v>
      </c>
      <c r="D18" s="70"/>
      <c r="E18" s="71">
        <v>2</v>
      </c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1">
        <v>2</v>
      </c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LocalNewsUpdateNovember42012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50" workbookViewId="0">
      <selection activeCell="C13" sqref="C1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188</v>
      </c>
    </row>
    <row r="4" spans="1:27" s="3" customFormat="1">
      <c r="A4" s="3" t="s">
        <v>3</v>
      </c>
      <c r="B4" s="4">
        <v>0</v>
      </c>
      <c r="C4" s="4">
        <v>5.6944444444444443E-2</v>
      </c>
      <c r="D4" s="4">
        <v>7.9166666666666663E-2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189</v>
      </c>
      <c r="C5" t="s">
        <v>190</v>
      </c>
      <c r="D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/>
      <c r="D7" s="12"/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>
        <v>2</v>
      </c>
      <c r="E15" s="18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1</v>
      </c>
      <c r="E18" s="12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/>
      <c r="E19" s="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1</v>
      </c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/>
      <c r="D21" s="9"/>
      <c r="E21" s="9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188</v>
      </c>
    </row>
    <row r="4" spans="1:27" s="33" customFormat="1">
      <c r="A4" s="33" t="s">
        <v>3</v>
      </c>
      <c r="B4" s="34">
        <v>0</v>
      </c>
      <c r="C4" s="34">
        <v>5.6944444444444443E-2</v>
      </c>
      <c r="D4" s="34">
        <v>7.9166666666666663E-2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180</v>
      </c>
      <c r="C5" s="29" t="s">
        <v>190</v>
      </c>
      <c r="D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2</v>
      </c>
      <c r="D6" s="88"/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2</v>
      </c>
      <c r="D8" s="88"/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/>
      <c r="R12" s="43"/>
    </row>
    <row r="13" spans="1:27" s="46" customFormat="1" ht="15.3">
      <c r="A13" s="40" t="s">
        <v>29</v>
      </c>
      <c r="B13" s="54">
        <v>1</v>
      </c>
      <c r="C13" s="54"/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>
        <v>2</v>
      </c>
      <c r="E15" s="54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2</v>
      </c>
      <c r="E18" s="52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2</v>
      </c>
      <c r="C19" s="88">
        <v>1</v>
      </c>
      <c r="D19" s="88"/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/>
      <c r="D20" s="52"/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1</v>
      </c>
      <c r="C21" s="88"/>
      <c r="D21" s="88"/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F1000"/>
  <sheetViews>
    <sheetView workbookViewId="0"/>
  </sheetViews>
  <sheetFormatPr defaultColWidth="15.1015625" defaultRowHeight="15" customHeight="1"/>
  <cols>
    <col min="1" max="1" width="52.47265625" style="59" customWidth="1"/>
    <col min="2" max="2" width="7.734375" style="59" customWidth="1"/>
    <col min="3" max="3" width="16" style="59" customWidth="1"/>
    <col min="4" max="7" width="0" style="59" hidden="1" customWidth="1"/>
    <col min="8" max="8" width="10.62890625" style="59" customWidth="1"/>
    <col min="9" max="9" width="0" style="59" hidden="1" customWidth="1"/>
    <col min="10" max="10" width="7.734375" style="59" customWidth="1"/>
    <col min="11" max="11" width="11.26171875" style="59" customWidth="1"/>
    <col min="12" max="13" width="7.734375" style="59" customWidth="1"/>
    <col min="14" max="14" width="11.3671875" style="59" customWidth="1"/>
    <col min="15" max="15" width="11.89453125" style="59" customWidth="1"/>
    <col min="16" max="32" width="7.734375" style="59" customWidth="1"/>
    <col min="33" max="16384" width="15.1015625" style="59"/>
  </cols>
  <sheetData>
    <row r="1" spans="1:32" ht="14.4">
      <c r="A1" s="58" t="s">
        <v>0</v>
      </c>
      <c r="C1" s="58"/>
      <c r="D1" s="58"/>
      <c r="E1" s="58"/>
      <c r="F1" s="58"/>
      <c r="G1" s="58"/>
      <c r="H1" s="58"/>
      <c r="I1" s="58"/>
      <c r="K1" s="58"/>
      <c r="N1" s="58"/>
      <c r="O1" s="58"/>
    </row>
    <row r="2" spans="1:32" ht="14.4">
      <c r="A2" s="60" t="s">
        <v>1</v>
      </c>
      <c r="C2" s="58"/>
      <c r="D2" s="58"/>
      <c r="E2" s="58"/>
      <c r="F2" s="58"/>
      <c r="G2" s="58"/>
      <c r="H2" s="58"/>
      <c r="I2" s="58"/>
      <c r="K2" s="58"/>
      <c r="N2" s="58"/>
      <c r="O2" s="58"/>
    </row>
    <row r="3" spans="1:32" ht="14.4">
      <c r="A3" s="61" t="str">
        <f>HYPERLINK("https://archive.org/details/ChevLocalNewsJuly10","https://archive.org/details/ChevLocalNewsJuly10")</f>
        <v>https://archive.org/details/ChevLocalNewsJuly10</v>
      </c>
      <c r="C3" s="58"/>
      <c r="D3" s="58"/>
      <c r="E3" s="58"/>
      <c r="F3" s="58"/>
      <c r="G3" s="58"/>
      <c r="H3" s="58"/>
      <c r="I3" s="58"/>
      <c r="K3" s="58"/>
      <c r="N3" s="58"/>
      <c r="O3" s="58"/>
    </row>
    <row r="4" spans="1:32" ht="14.4">
      <c r="A4" s="62" t="s">
        <v>3</v>
      </c>
      <c r="B4" s="63">
        <v>0</v>
      </c>
      <c r="C4" s="63">
        <v>5.5555555555555558E-3</v>
      </c>
      <c r="D4" s="63">
        <v>4.027777777777778E-2</v>
      </c>
      <c r="E4" s="63">
        <v>7.2222222222222229E-2</v>
      </c>
      <c r="F4" s="63">
        <v>9.6527777777777768E-2</v>
      </c>
      <c r="G4" s="63">
        <v>0.11805555555555557</v>
      </c>
      <c r="H4" s="63">
        <v>0.16874999999999998</v>
      </c>
      <c r="I4" s="63">
        <v>0.21597222222222223</v>
      </c>
      <c r="J4" s="63">
        <v>0.23819444444444446</v>
      </c>
      <c r="K4" s="63">
        <v>0.27083333333333331</v>
      </c>
      <c r="L4" s="63">
        <v>0.29583333333333334</v>
      </c>
      <c r="M4" s="63">
        <v>0.30416666666666664</v>
      </c>
      <c r="N4" s="63">
        <v>0.32500000000000001</v>
      </c>
      <c r="O4" s="63">
        <v>0.3520833333333333</v>
      </c>
      <c r="P4" s="63">
        <v>0.37083333333333335</v>
      </c>
      <c r="Q4" s="63">
        <v>0.38125000000000003</v>
      </c>
      <c r="R4" s="63">
        <v>0.38819444444444445</v>
      </c>
      <c r="S4" s="89">
        <v>0.39513888888888887</v>
      </c>
      <c r="T4" s="89">
        <v>0.40069444444444446</v>
      </c>
      <c r="U4" s="63">
        <v>0.40347222222222223</v>
      </c>
      <c r="V4" s="63"/>
      <c r="W4" s="63"/>
      <c r="X4" s="63"/>
      <c r="Y4" s="64"/>
      <c r="Z4" s="64"/>
      <c r="AA4" s="64"/>
      <c r="AB4" s="64"/>
      <c r="AC4" s="64"/>
      <c r="AD4" s="64"/>
      <c r="AE4" s="64"/>
      <c r="AF4" s="64"/>
    </row>
    <row r="5" spans="1:32" ht="14.4">
      <c r="A5" s="58"/>
      <c r="B5" s="58" t="s">
        <v>4</v>
      </c>
      <c r="C5" s="58" t="s">
        <v>40</v>
      </c>
      <c r="D5" s="58" t="s">
        <v>41</v>
      </c>
      <c r="E5" s="58" t="s">
        <v>42</v>
      </c>
      <c r="F5" s="58" t="s">
        <v>43</v>
      </c>
      <c r="G5" s="58" t="s">
        <v>44</v>
      </c>
      <c r="H5" s="58" t="s">
        <v>45</v>
      </c>
      <c r="I5" s="58" t="s">
        <v>46</v>
      </c>
      <c r="J5" s="58" t="s">
        <v>47</v>
      </c>
      <c r="K5" s="58" t="s">
        <v>48</v>
      </c>
      <c r="L5" s="58" t="s">
        <v>49</v>
      </c>
      <c r="M5" s="58" t="s">
        <v>50</v>
      </c>
      <c r="N5" s="58" t="s">
        <v>51</v>
      </c>
      <c r="O5" s="58" t="s">
        <v>17</v>
      </c>
      <c r="P5" s="58" t="s">
        <v>52</v>
      </c>
      <c r="Q5" s="58" t="s">
        <v>53</v>
      </c>
      <c r="R5" s="58" t="s">
        <v>19</v>
      </c>
      <c r="S5" s="58" t="s">
        <v>20</v>
      </c>
      <c r="T5" s="58" t="s">
        <v>21</v>
      </c>
      <c r="U5" s="58" t="s">
        <v>54</v>
      </c>
      <c r="Y5" s="65"/>
      <c r="Z5" s="65"/>
      <c r="AA5" s="65"/>
      <c r="AB5" s="65"/>
      <c r="AC5" s="65"/>
      <c r="AD5" s="65"/>
      <c r="AF5" s="65"/>
    </row>
    <row r="6" spans="1:32" ht="15.75" customHeight="1">
      <c r="A6" s="66" t="s">
        <v>23</v>
      </c>
      <c r="B6" s="67"/>
      <c r="C6" s="67"/>
      <c r="D6" s="68">
        <v>2</v>
      </c>
      <c r="E6" s="67"/>
      <c r="F6" s="68">
        <v>2</v>
      </c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6" t="s">
        <v>23</v>
      </c>
      <c r="Y6" s="67"/>
      <c r="Z6" s="67"/>
      <c r="AA6" s="67"/>
      <c r="AB6" s="67"/>
      <c r="AC6" s="67"/>
      <c r="AD6" s="67"/>
      <c r="AE6" s="67"/>
      <c r="AF6" s="67"/>
    </row>
    <row r="7" spans="1:32" ht="15.75" customHeight="1">
      <c r="A7" s="69" t="s">
        <v>24</v>
      </c>
      <c r="B7" s="70"/>
      <c r="C7" s="71">
        <v>2</v>
      </c>
      <c r="D7" s="70"/>
      <c r="E7" s="71">
        <v>2</v>
      </c>
      <c r="F7" s="70"/>
      <c r="G7" s="71">
        <v>2</v>
      </c>
      <c r="H7" s="71">
        <v>2</v>
      </c>
      <c r="I7" s="71">
        <v>2</v>
      </c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1">
        <v>2</v>
      </c>
      <c r="S7" s="71">
        <v>2</v>
      </c>
      <c r="T7" s="71">
        <v>2</v>
      </c>
      <c r="U7" s="70"/>
      <c r="V7" s="70"/>
      <c r="W7" s="70"/>
      <c r="X7" s="69" t="s">
        <v>24</v>
      </c>
      <c r="Y7" s="70"/>
      <c r="Z7" s="70"/>
      <c r="AA7" s="70"/>
      <c r="AB7" s="70"/>
      <c r="AC7" s="70"/>
      <c r="AD7" s="70"/>
      <c r="AE7" s="70"/>
      <c r="AF7" s="70"/>
    </row>
    <row r="8" spans="1:32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6" t="s">
        <v>25</v>
      </c>
      <c r="Y8" s="67"/>
      <c r="Z8" s="67"/>
      <c r="AA8" s="67"/>
      <c r="AB8" s="67"/>
      <c r="AC8" s="67"/>
      <c r="AD8" s="67"/>
      <c r="AE8" s="67"/>
      <c r="AF8" s="67"/>
    </row>
    <row r="9" spans="1:32" ht="15.75" customHeight="1">
      <c r="A9" s="69" t="s">
        <v>26</v>
      </c>
      <c r="B9" s="70"/>
      <c r="C9" s="90">
        <v>2</v>
      </c>
      <c r="D9" s="70"/>
      <c r="E9" s="70"/>
      <c r="F9" s="70"/>
      <c r="G9" s="71">
        <v>1</v>
      </c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69" t="s">
        <v>26</v>
      </c>
      <c r="Y9" s="70"/>
      <c r="Z9" s="70"/>
      <c r="AA9" s="70"/>
      <c r="AB9" s="70"/>
      <c r="AC9" s="70"/>
      <c r="AD9" s="70"/>
      <c r="AE9" s="70"/>
      <c r="AF9" s="70"/>
    </row>
    <row r="10" spans="1:32" ht="15.75" customHeight="1">
      <c r="A10" s="66" t="s">
        <v>27</v>
      </c>
      <c r="B10" s="67"/>
      <c r="C10" s="91"/>
      <c r="D10" s="68">
        <v>2</v>
      </c>
      <c r="E10" s="67"/>
      <c r="F10" s="67"/>
      <c r="G10" s="68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6" t="s">
        <v>27</v>
      </c>
      <c r="Y10" s="67"/>
      <c r="Z10" s="67"/>
      <c r="AA10" s="67"/>
      <c r="AB10" s="67"/>
      <c r="AC10" s="67"/>
      <c r="AD10" s="67"/>
      <c r="AE10" s="67"/>
      <c r="AF10" s="67"/>
    </row>
    <row r="11" spans="1:32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3"/>
      <c r="Y11" s="70"/>
      <c r="Z11" s="70"/>
      <c r="AA11" s="70"/>
      <c r="AB11" s="70"/>
      <c r="AC11" s="70"/>
      <c r="AD11" s="70"/>
      <c r="AE11" s="70"/>
      <c r="AF11" s="70"/>
    </row>
    <row r="12" spans="1:32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9">
        <v>2</v>
      </c>
      <c r="L12" s="59">
        <v>2</v>
      </c>
      <c r="M12" s="59">
        <v>2</v>
      </c>
      <c r="N12" s="59">
        <v>2</v>
      </c>
      <c r="O12" s="59">
        <v>2</v>
      </c>
      <c r="P12" s="59">
        <v>2</v>
      </c>
      <c r="Q12" s="59">
        <v>2</v>
      </c>
      <c r="R12" s="59">
        <v>2</v>
      </c>
      <c r="S12" s="59">
        <v>2</v>
      </c>
      <c r="T12" s="59">
        <v>2</v>
      </c>
      <c r="U12" s="90">
        <v>2</v>
      </c>
      <c r="X12" s="74" t="s">
        <v>28</v>
      </c>
    </row>
    <row r="13" spans="1:32" ht="15.75" customHeight="1">
      <c r="A13" s="69" t="s">
        <v>29</v>
      </c>
      <c r="B13" s="75"/>
      <c r="C13" s="75"/>
      <c r="D13" s="76">
        <v>2</v>
      </c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92"/>
      <c r="V13" s="75"/>
      <c r="W13" s="75"/>
      <c r="X13" s="69" t="s">
        <v>29</v>
      </c>
      <c r="Y13" s="75"/>
      <c r="Z13" s="75"/>
      <c r="AA13" s="75"/>
      <c r="AB13" s="75"/>
      <c r="AC13" s="75"/>
      <c r="AD13" s="75"/>
      <c r="AE13" s="75"/>
      <c r="AF13" s="75"/>
    </row>
    <row r="14" spans="1:32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8"/>
      <c r="W14" s="78"/>
      <c r="X14" s="74" t="s">
        <v>30</v>
      </c>
      <c r="Y14" s="70"/>
      <c r="Z14" s="70"/>
      <c r="AA14" s="70"/>
      <c r="AB14" s="70"/>
      <c r="AC14" s="70"/>
      <c r="AD14" s="70"/>
      <c r="AE14" s="70"/>
      <c r="AF14" s="70"/>
    </row>
    <row r="15" spans="1:32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6">
        <v>2</v>
      </c>
      <c r="P15" s="76">
        <v>2</v>
      </c>
      <c r="Q15" s="76">
        <v>2</v>
      </c>
      <c r="R15" s="76">
        <v>2</v>
      </c>
      <c r="S15" s="76">
        <v>2</v>
      </c>
      <c r="T15" s="76">
        <v>2</v>
      </c>
      <c r="U15" s="76">
        <v>2</v>
      </c>
      <c r="V15" s="80"/>
      <c r="W15" s="80"/>
      <c r="X15" s="79" t="s">
        <v>31</v>
      </c>
      <c r="Y15" s="75"/>
      <c r="Z15" s="75"/>
      <c r="AA15" s="75"/>
      <c r="AB15" s="75"/>
      <c r="AC15" s="75"/>
      <c r="AD15" s="75"/>
      <c r="AE15" s="75"/>
      <c r="AF15" s="75"/>
    </row>
    <row r="16" spans="1:32" ht="15.75" customHeight="1">
      <c r="A16" s="73"/>
      <c r="B16" s="58"/>
      <c r="C16" s="58"/>
      <c r="D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X16" s="73"/>
    </row>
    <row r="17" spans="1:32" ht="15.75" customHeight="1">
      <c r="A17" s="66" t="s">
        <v>32</v>
      </c>
      <c r="B17" s="67"/>
      <c r="C17" s="68">
        <v>2</v>
      </c>
      <c r="D17" s="68">
        <v>2</v>
      </c>
      <c r="E17" s="93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>
        <v>2</v>
      </c>
      <c r="L17" s="68">
        <v>2</v>
      </c>
      <c r="M17" s="68">
        <v>2</v>
      </c>
      <c r="N17" s="68">
        <v>2</v>
      </c>
      <c r="O17" s="68">
        <v>2</v>
      </c>
      <c r="P17" s="68">
        <v>2</v>
      </c>
      <c r="Q17" s="68">
        <v>2</v>
      </c>
      <c r="R17" s="68">
        <v>2</v>
      </c>
      <c r="S17" s="68">
        <v>2</v>
      </c>
      <c r="T17" s="68">
        <v>2</v>
      </c>
      <c r="U17" s="67"/>
      <c r="V17" s="67"/>
      <c r="W17" s="67"/>
      <c r="X17" s="66" t="s">
        <v>32</v>
      </c>
      <c r="Y17" s="67"/>
      <c r="Z17" s="67"/>
      <c r="AA17" s="67"/>
      <c r="AB17" s="67"/>
      <c r="AC17" s="67"/>
      <c r="AD17" s="67"/>
      <c r="AE17" s="67"/>
      <c r="AF17" s="67"/>
    </row>
    <row r="18" spans="1:32" ht="15.75" customHeight="1">
      <c r="A18" s="69" t="s">
        <v>33</v>
      </c>
      <c r="B18" s="70"/>
      <c r="C18" s="70"/>
      <c r="D18" s="70"/>
      <c r="E18" s="70"/>
      <c r="F18" s="70"/>
      <c r="G18" s="71">
        <v>2</v>
      </c>
      <c r="H18" s="71">
        <v>2</v>
      </c>
      <c r="I18" s="71">
        <v>2</v>
      </c>
      <c r="J18" s="71">
        <v>2</v>
      </c>
      <c r="K18" s="71">
        <v>2</v>
      </c>
      <c r="L18" s="71">
        <v>2</v>
      </c>
      <c r="M18" s="71">
        <v>2</v>
      </c>
      <c r="N18" s="71">
        <v>2</v>
      </c>
      <c r="O18" s="70"/>
      <c r="P18" s="70"/>
      <c r="Q18" s="70"/>
      <c r="R18" s="70"/>
      <c r="S18" s="70"/>
      <c r="T18" s="70"/>
      <c r="U18" s="70"/>
      <c r="V18" s="78"/>
      <c r="W18" s="78"/>
      <c r="X18" s="69" t="s">
        <v>33</v>
      </c>
      <c r="Y18" s="70"/>
      <c r="Z18" s="70"/>
      <c r="AA18" s="70"/>
      <c r="AB18" s="70"/>
      <c r="AC18" s="70"/>
      <c r="AD18" s="70"/>
      <c r="AE18" s="70"/>
      <c r="AF18" s="70"/>
    </row>
    <row r="19" spans="1:32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8">
        <v>2</v>
      </c>
      <c r="I19" s="67"/>
      <c r="J19" s="67"/>
      <c r="K19" s="67"/>
      <c r="L19" s="67"/>
      <c r="M19" s="68">
        <v>1</v>
      </c>
      <c r="N19" s="68">
        <v>2</v>
      </c>
      <c r="O19" s="67"/>
      <c r="P19" s="67"/>
      <c r="Q19" s="67"/>
      <c r="R19" s="67"/>
      <c r="S19" s="67"/>
      <c r="T19" s="67"/>
      <c r="U19" s="67"/>
      <c r="V19" s="81"/>
      <c r="W19" s="81"/>
      <c r="X19" s="66" t="s">
        <v>34</v>
      </c>
      <c r="Y19" s="67"/>
      <c r="Z19" s="67"/>
      <c r="AA19" s="67"/>
      <c r="AB19" s="67"/>
      <c r="AC19" s="67"/>
      <c r="AD19" s="67"/>
      <c r="AE19" s="67"/>
      <c r="AF19" s="67"/>
    </row>
    <row r="20" spans="1:32" ht="15.75" customHeight="1">
      <c r="A20" s="69" t="s">
        <v>35</v>
      </c>
      <c r="B20" s="70"/>
      <c r="C20" s="70"/>
      <c r="D20" s="70"/>
      <c r="E20" s="71"/>
      <c r="F20" s="71"/>
      <c r="G20" s="71">
        <v>2</v>
      </c>
      <c r="H20" s="71">
        <v>2</v>
      </c>
      <c r="I20" s="71">
        <v>2</v>
      </c>
      <c r="J20" s="71">
        <v>2</v>
      </c>
      <c r="K20" s="71">
        <v>2</v>
      </c>
      <c r="L20" s="71">
        <v>2</v>
      </c>
      <c r="M20" s="71">
        <v>2</v>
      </c>
      <c r="O20" s="71">
        <v>2</v>
      </c>
      <c r="P20" s="71">
        <v>2</v>
      </c>
      <c r="Q20" s="71">
        <v>2</v>
      </c>
      <c r="R20" s="71">
        <v>2</v>
      </c>
      <c r="S20" s="71">
        <v>2</v>
      </c>
      <c r="T20" s="71">
        <v>2</v>
      </c>
      <c r="U20" s="70"/>
      <c r="V20" s="78"/>
      <c r="W20" s="78"/>
      <c r="X20" s="69" t="s">
        <v>35</v>
      </c>
      <c r="Y20" s="70"/>
      <c r="Z20" s="70"/>
      <c r="AA20" s="70"/>
      <c r="AB20" s="70"/>
      <c r="AC20" s="70"/>
      <c r="AD20" s="70"/>
      <c r="AE20" s="70"/>
      <c r="AF20" s="70"/>
    </row>
    <row r="21" spans="1:32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7"/>
      <c r="G21" s="68">
        <v>2</v>
      </c>
      <c r="H21" s="68">
        <v>2</v>
      </c>
      <c r="I21" s="68">
        <v>2</v>
      </c>
      <c r="J21" s="68">
        <v>2</v>
      </c>
      <c r="K21" s="68">
        <v>2</v>
      </c>
      <c r="L21" s="68">
        <v>2</v>
      </c>
      <c r="M21" s="68">
        <v>2</v>
      </c>
      <c r="N21" s="68">
        <v>2</v>
      </c>
      <c r="O21" s="68">
        <v>2</v>
      </c>
      <c r="P21" s="68">
        <v>2</v>
      </c>
      <c r="Q21" s="68">
        <v>2</v>
      </c>
      <c r="R21" s="68">
        <v>2</v>
      </c>
      <c r="S21" s="68">
        <v>2</v>
      </c>
      <c r="T21" s="68">
        <v>2</v>
      </c>
      <c r="U21" s="67"/>
      <c r="V21" s="81"/>
      <c r="W21" s="81"/>
      <c r="X21" s="66" t="s">
        <v>36</v>
      </c>
      <c r="Y21" s="67"/>
      <c r="Z21" s="67"/>
      <c r="AA21" s="67"/>
      <c r="AB21" s="67"/>
      <c r="AC21" s="67"/>
      <c r="AD21" s="67"/>
      <c r="AE21" s="67"/>
      <c r="AF21" s="67"/>
    </row>
    <row r="22" spans="1:32" ht="15.75" customHeight="1">
      <c r="A22" s="82"/>
      <c r="B22" s="70"/>
      <c r="C22" s="70"/>
      <c r="D22" s="70"/>
      <c r="E22" s="70"/>
      <c r="F22" s="70"/>
      <c r="G22" s="71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8"/>
      <c r="W22" s="78"/>
      <c r="X22" s="85"/>
      <c r="Y22" s="70"/>
      <c r="Z22" s="70"/>
      <c r="AA22" s="70"/>
      <c r="AB22" s="70"/>
      <c r="AC22" s="70"/>
      <c r="AD22" s="70"/>
      <c r="AE22" s="70"/>
      <c r="AF22" s="70"/>
    </row>
    <row r="23" spans="1:32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X23" s="73"/>
    </row>
    <row r="24" spans="1:32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4"/>
      <c r="Y24" s="75"/>
      <c r="Z24" s="75"/>
      <c r="AA24" s="75"/>
      <c r="AB24" s="75"/>
      <c r="AC24" s="75"/>
      <c r="AD24" s="75"/>
      <c r="AE24" s="75"/>
      <c r="AF24" s="75"/>
    </row>
    <row r="25" spans="1:32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69"/>
      <c r="Y25" s="70"/>
      <c r="Z25" s="70"/>
      <c r="AA25" s="70"/>
      <c r="AB25" s="70"/>
      <c r="AC25" s="70"/>
      <c r="AD25" s="70"/>
      <c r="AE25" s="70"/>
      <c r="AF25" s="70"/>
    </row>
    <row r="26" spans="1:32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4"/>
      <c r="Y26" s="75"/>
      <c r="Z26" s="75"/>
      <c r="AA26" s="75"/>
      <c r="AB26" s="75"/>
      <c r="AC26" s="75"/>
      <c r="AD26" s="75"/>
      <c r="AE26" s="75"/>
      <c r="AF26" s="75"/>
    </row>
    <row r="27" spans="1:32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69"/>
      <c r="Y27" s="70"/>
      <c r="Z27" s="70"/>
      <c r="AA27" s="70"/>
      <c r="AB27" s="70"/>
      <c r="AC27" s="70"/>
      <c r="AD27" s="70"/>
      <c r="AE27" s="70"/>
      <c r="AF27" s="70"/>
    </row>
    <row r="28" spans="1:32" ht="15.75" customHeight="1">
      <c r="A28" s="83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80"/>
      <c r="W28" s="80"/>
      <c r="X28" s="84"/>
      <c r="Y28" s="75"/>
      <c r="Z28" s="75"/>
      <c r="AA28" s="75"/>
      <c r="AB28" s="75"/>
      <c r="AC28" s="75"/>
      <c r="AD28" s="75"/>
      <c r="AE28" s="75"/>
      <c r="AF28" s="75"/>
    </row>
    <row r="29" spans="1:32" ht="15.75" customHeight="1">
      <c r="A29" s="82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8"/>
      <c r="W29" s="78"/>
      <c r="X29" s="85"/>
      <c r="Y29" s="70"/>
      <c r="Z29" s="70"/>
      <c r="AA29" s="70"/>
      <c r="AB29" s="70"/>
      <c r="AC29" s="70"/>
      <c r="AD29" s="70"/>
      <c r="AE29" s="70"/>
      <c r="AF29" s="70"/>
    </row>
    <row r="30" spans="1:32" ht="15.75" customHeight="1">
      <c r="A30" s="73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X30" s="73"/>
    </row>
    <row r="31" spans="1:32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6"/>
      <c r="Y31" s="67"/>
      <c r="Z31" s="67"/>
      <c r="AA31" s="67"/>
      <c r="AB31" s="67"/>
      <c r="AC31" s="67"/>
      <c r="AD31" s="67"/>
      <c r="AE31" s="67"/>
      <c r="AF31" s="67"/>
    </row>
    <row r="32" spans="1:32" ht="15.75" customHeight="1">
      <c r="A32" s="82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8"/>
      <c r="W32" s="78"/>
      <c r="X32" s="85"/>
      <c r="Y32" s="70"/>
      <c r="Z32" s="70"/>
      <c r="AA32" s="70"/>
      <c r="AB32" s="70"/>
      <c r="AC32" s="70"/>
      <c r="AD32" s="70"/>
      <c r="AE32" s="70"/>
      <c r="AF32" s="70"/>
    </row>
    <row r="33" spans="1:32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6"/>
      <c r="Y33" s="67"/>
      <c r="Z33" s="67"/>
      <c r="AA33" s="67"/>
      <c r="AB33" s="67"/>
      <c r="AC33" s="67"/>
      <c r="AD33" s="67"/>
      <c r="AE33" s="67"/>
      <c r="AF33" s="67"/>
    </row>
    <row r="34" spans="1:32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69"/>
      <c r="Y34" s="70"/>
      <c r="Z34" s="70"/>
      <c r="AA34" s="70"/>
      <c r="AB34" s="70"/>
      <c r="AC34" s="70"/>
      <c r="AD34" s="70"/>
      <c r="AE34" s="70"/>
      <c r="AF34" s="70"/>
    </row>
    <row r="35" spans="1:32" ht="14.4">
      <c r="A35" s="58"/>
      <c r="C35" s="58"/>
      <c r="D35" s="58"/>
      <c r="E35" s="58"/>
      <c r="F35" s="58"/>
      <c r="G35" s="58"/>
      <c r="H35" s="58"/>
      <c r="I35" s="58"/>
      <c r="K35" s="58"/>
      <c r="N35" s="58"/>
      <c r="O35" s="58"/>
    </row>
    <row r="36" spans="1:32" ht="14.4">
      <c r="A36" s="58"/>
      <c r="C36" s="58"/>
      <c r="D36" s="58"/>
      <c r="E36" s="58"/>
      <c r="F36" s="58"/>
      <c r="G36" s="58"/>
      <c r="H36" s="58"/>
      <c r="I36" s="58"/>
      <c r="K36" s="58"/>
      <c r="N36" s="58"/>
      <c r="O36" s="58"/>
    </row>
    <row r="37" spans="1:32" ht="14.4">
      <c r="A37" s="58"/>
      <c r="C37" s="58"/>
      <c r="D37" s="58"/>
      <c r="E37" s="58"/>
      <c r="F37" s="58"/>
      <c r="G37" s="58"/>
      <c r="H37" s="58"/>
      <c r="I37" s="58"/>
      <c r="K37" s="58"/>
      <c r="N37" s="58"/>
      <c r="O37" s="58"/>
    </row>
    <row r="38" spans="1:32" ht="14.4">
      <c r="A38" s="58"/>
      <c r="C38" s="58"/>
      <c r="D38" s="58"/>
      <c r="E38" s="58"/>
      <c r="F38" s="58"/>
      <c r="G38" s="58"/>
      <c r="H38" s="58"/>
      <c r="I38" s="58"/>
      <c r="K38" s="58"/>
      <c r="N38" s="58"/>
      <c r="O38" s="58"/>
    </row>
    <row r="39" spans="1:32" ht="14.4">
      <c r="A39" s="58"/>
      <c r="C39" s="58"/>
      <c r="D39" s="58"/>
      <c r="E39" s="58"/>
      <c r="F39" s="58"/>
      <c r="G39" s="58"/>
      <c r="H39" s="58"/>
      <c r="I39" s="58"/>
      <c r="K39" s="58"/>
      <c r="N39" s="58"/>
      <c r="O39" s="58"/>
    </row>
    <row r="40" spans="1:32" ht="14.4">
      <c r="A40" s="58"/>
      <c r="C40" s="58"/>
      <c r="D40" s="58"/>
      <c r="E40" s="58"/>
      <c r="F40" s="58"/>
      <c r="G40" s="58"/>
      <c r="H40" s="58"/>
      <c r="I40" s="58"/>
      <c r="K40" s="58"/>
      <c r="N40" s="58"/>
      <c r="O40" s="58"/>
    </row>
    <row r="41" spans="1:32" ht="14.4">
      <c r="A41" s="58"/>
      <c r="C41" s="58"/>
      <c r="D41" s="58"/>
      <c r="E41" s="58"/>
      <c r="F41" s="58"/>
      <c r="G41" s="58"/>
      <c r="H41" s="58"/>
      <c r="I41" s="58"/>
      <c r="K41" s="58"/>
      <c r="N41" s="58"/>
      <c r="O41" s="58"/>
    </row>
    <row r="42" spans="1:32" ht="14.4">
      <c r="A42" s="58"/>
      <c r="C42" s="58"/>
      <c r="D42" s="58"/>
      <c r="E42" s="58"/>
      <c r="F42" s="58"/>
      <c r="G42" s="58"/>
      <c r="H42" s="58"/>
      <c r="I42" s="58"/>
      <c r="K42" s="58"/>
      <c r="N42" s="58"/>
      <c r="O42" s="58"/>
    </row>
    <row r="43" spans="1:32" ht="14.4">
      <c r="A43" s="58"/>
      <c r="C43" s="58"/>
      <c r="D43" s="58"/>
      <c r="E43" s="58"/>
      <c r="F43" s="58"/>
      <c r="G43" s="58"/>
      <c r="H43" s="58"/>
      <c r="I43" s="58"/>
      <c r="K43" s="58"/>
      <c r="N43" s="58"/>
      <c r="O43" s="58"/>
    </row>
    <row r="44" spans="1:32" ht="14.4">
      <c r="A44" s="58"/>
      <c r="C44" s="58"/>
      <c r="D44" s="58"/>
      <c r="E44" s="58"/>
      <c r="F44" s="58"/>
      <c r="G44" s="58"/>
      <c r="H44" s="58"/>
      <c r="I44" s="58"/>
      <c r="K44" s="58"/>
      <c r="N44" s="58"/>
      <c r="O44" s="58"/>
    </row>
    <row r="45" spans="1:32" ht="14.4">
      <c r="A45" s="58"/>
      <c r="C45" s="58"/>
      <c r="D45" s="58"/>
      <c r="E45" s="58"/>
      <c r="F45" s="58"/>
      <c r="G45" s="58"/>
      <c r="H45" s="58"/>
      <c r="I45" s="58"/>
      <c r="K45" s="58"/>
      <c r="N45" s="58"/>
      <c r="O45" s="58"/>
    </row>
    <row r="46" spans="1:32" ht="14.4">
      <c r="A46" s="58"/>
      <c r="C46" s="58"/>
      <c r="D46" s="58"/>
      <c r="E46" s="58"/>
      <c r="F46" s="58"/>
      <c r="G46" s="58"/>
      <c r="H46" s="58"/>
      <c r="I46" s="58"/>
      <c r="K46" s="58"/>
      <c r="N46" s="58"/>
      <c r="O46" s="58"/>
    </row>
    <row r="47" spans="1:32" ht="14.4">
      <c r="A47" s="58"/>
      <c r="C47" s="58"/>
      <c r="D47" s="58"/>
      <c r="E47" s="58"/>
      <c r="F47" s="58"/>
      <c r="G47" s="58"/>
      <c r="H47" s="58"/>
      <c r="I47" s="58"/>
      <c r="K47" s="58"/>
      <c r="N47" s="58"/>
      <c r="O47" s="58"/>
    </row>
    <row r="48" spans="1:32" ht="14.4">
      <c r="A48" s="58"/>
      <c r="C48" s="58"/>
      <c r="D48" s="58"/>
      <c r="E48" s="58"/>
      <c r="F48" s="58"/>
      <c r="G48" s="58"/>
      <c r="H48" s="58"/>
      <c r="I48" s="58"/>
      <c r="K48" s="58"/>
      <c r="N48" s="58"/>
      <c r="O48" s="58"/>
    </row>
    <row r="49" spans="1:15" ht="14.4">
      <c r="A49" s="58"/>
      <c r="C49" s="58"/>
      <c r="D49" s="58"/>
      <c r="E49" s="58"/>
      <c r="F49" s="58"/>
      <c r="G49" s="58"/>
      <c r="H49" s="58"/>
      <c r="I49" s="58"/>
      <c r="K49" s="58"/>
      <c r="N49" s="58"/>
      <c r="O49" s="58"/>
    </row>
    <row r="50" spans="1:15" ht="14.4">
      <c r="A50" s="58"/>
      <c r="C50" s="58"/>
      <c r="D50" s="58"/>
      <c r="E50" s="58"/>
      <c r="F50" s="58"/>
      <c r="G50" s="58"/>
      <c r="H50" s="58"/>
      <c r="I50" s="58"/>
      <c r="K50" s="58"/>
      <c r="N50" s="58"/>
      <c r="O50" s="58"/>
    </row>
    <row r="51" spans="1:15" ht="14.4">
      <c r="A51" s="58"/>
      <c r="C51" s="58"/>
      <c r="D51" s="58"/>
      <c r="E51" s="58"/>
      <c r="F51" s="58"/>
      <c r="G51" s="58"/>
      <c r="H51" s="58"/>
      <c r="I51" s="58"/>
      <c r="K51" s="58"/>
      <c r="N51" s="58"/>
      <c r="O51" s="58"/>
    </row>
    <row r="52" spans="1:15" ht="14.4">
      <c r="A52" s="58"/>
      <c r="C52" s="58"/>
      <c r="D52" s="58"/>
      <c r="E52" s="58"/>
      <c r="F52" s="58"/>
      <c r="G52" s="58"/>
      <c r="H52" s="58"/>
      <c r="I52" s="58"/>
      <c r="K52" s="58"/>
      <c r="N52" s="58"/>
      <c r="O52" s="58"/>
    </row>
    <row r="53" spans="1:15" ht="14.4">
      <c r="A53" s="58"/>
      <c r="C53" s="58"/>
      <c r="D53" s="58"/>
      <c r="E53" s="58"/>
      <c r="F53" s="58"/>
      <c r="G53" s="58"/>
      <c r="H53" s="58"/>
      <c r="I53" s="58"/>
      <c r="K53" s="58"/>
      <c r="N53" s="58"/>
      <c r="O53" s="58"/>
    </row>
    <row r="54" spans="1:15" ht="14.4">
      <c r="A54" s="58"/>
      <c r="C54" s="58"/>
      <c r="D54" s="58"/>
      <c r="E54" s="58"/>
      <c r="F54" s="58"/>
      <c r="G54" s="58"/>
      <c r="H54" s="58"/>
      <c r="I54" s="58"/>
      <c r="K54" s="58"/>
      <c r="N54" s="58"/>
      <c r="O54" s="58"/>
    </row>
    <row r="55" spans="1:15" ht="14.4">
      <c r="A55" s="58"/>
      <c r="C55" s="58"/>
      <c r="D55" s="58"/>
      <c r="E55" s="58"/>
      <c r="F55" s="58"/>
      <c r="G55" s="58"/>
      <c r="H55" s="58"/>
      <c r="I55" s="58"/>
      <c r="K55" s="58"/>
      <c r="N55" s="58"/>
      <c r="O55" s="58"/>
    </row>
    <row r="56" spans="1:15" ht="14.4">
      <c r="A56" s="58"/>
      <c r="C56" s="58"/>
      <c r="D56" s="58"/>
      <c r="E56" s="58"/>
      <c r="F56" s="58"/>
      <c r="G56" s="58"/>
      <c r="H56" s="58"/>
      <c r="I56" s="58"/>
      <c r="K56" s="58"/>
      <c r="N56" s="58"/>
      <c r="O56" s="58"/>
    </row>
    <row r="57" spans="1:15" ht="14.4">
      <c r="A57" s="58"/>
      <c r="C57" s="58"/>
      <c r="D57" s="58"/>
      <c r="E57" s="58"/>
      <c r="F57" s="58"/>
      <c r="G57" s="58"/>
      <c r="H57" s="58"/>
      <c r="I57" s="58"/>
      <c r="K57" s="58"/>
      <c r="N57" s="58"/>
      <c r="O57" s="58"/>
    </row>
    <row r="58" spans="1:15" ht="14.4">
      <c r="A58" s="58"/>
      <c r="C58" s="58"/>
      <c r="D58" s="58"/>
      <c r="E58" s="58"/>
      <c r="F58" s="58"/>
      <c r="G58" s="58"/>
      <c r="H58" s="58"/>
      <c r="I58" s="58"/>
      <c r="K58" s="58"/>
      <c r="N58" s="58"/>
      <c r="O58" s="58"/>
    </row>
    <row r="59" spans="1:15" ht="14.4">
      <c r="A59" s="58"/>
      <c r="C59" s="58"/>
      <c r="D59" s="58"/>
      <c r="E59" s="58"/>
      <c r="F59" s="58"/>
      <c r="G59" s="58"/>
      <c r="H59" s="58"/>
      <c r="I59" s="58"/>
      <c r="K59" s="58"/>
      <c r="N59" s="58"/>
      <c r="O59" s="58"/>
    </row>
    <row r="60" spans="1:15" ht="14.4">
      <c r="A60" s="58"/>
      <c r="C60" s="58"/>
      <c r="D60" s="58"/>
      <c r="E60" s="58"/>
      <c r="F60" s="58"/>
      <c r="G60" s="58"/>
      <c r="H60" s="58"/>
      <c r="I60" s="58"/>
      <c r="K60" s="58"/>
      <c r="N60" s="58"/>
      <c r="O60" s="58"/>
    </row>
    <row r="61" spans="1:15" ht="14.4">
      <c r="A61" s="58"/>
      <c r="C61" s="58"/>
      <c r="D61" s="58"/>
      <c r="E61" s="58"/>
      <c r="F61" s="58"/>
      <c r="G61" s="58"/>
      <c r="H61" s="58"/>
      <c r="I61" s="58"/>
      <c r="K61" s="58"/>
      <c r="N61" s="58"/>
      <c r="O61" s="58"/>
    </row>
    <row r="62" spans="1:15" ht="14.4">
      <c r="A62" s="58"/>
      <c r="C62" s="58"/>
      <c r="D62" s="58"/>
      <c r="E62" s="58"/>
      <c r="F62" s="58"/>
      <c r="G62" s="58"/>
      <c r="H62" s="58"/>
      <c r="I62" s="58"/>
      <c r="K62" s="58"/>
      <c r="N62" s="58"/>
      <c r="O62" s="58"/>
    </row>
    <row r="63" spans="1:15" ht="14.4">
      <c r="A63" s="58"/>
      <c r="C63" s="58"/>
      <c r="D63" s="58"/>
      <c r="E63" s="58"/>
      <c r="F63" s="58"/>
      <c r="G63" s="58"/>
      <c r="H63" s="58"/>
      <c r="I63" s="58"/>
      <c r="K63" s="58"/>
      <c r="N63" s="58"/>
      <c r="O63" s="58"/>
    </row>
    <row r="64" spans="1:15" ht="14.4">
      <c r="A64" s="58"/>
      <c r="C64" s="58"/>
      <c r="D64" s="58"/>
      <c r="E64" s="58"/>
      <c r="F64" s="58"/>
      <c r="G64" s="58"/>
      <c r="H64" s="58"/>
      <c r="I64" s="58"/>
      <c r="K64" s="58"/>
      <c r="N64" s="58"/>
      <c r="O64" s="58"/>
    </row>
    <row r="65" spans="1:15" ht="14.4">
      <c r="A65" s="58"/>
      <c r="C65" s="58"/>
      <c r="D65" s="58"/>
      <c r="E65" s="58"/>
      <c r="F65" s="58"/>
      <c r="G65" s="58"/>
      <c r="H65" s="58"/>
      <c r="I65" s="58"/>
      <c r="K65" s="58"/>
      <c r="N65" s="58"/>
      <c r="O65" s="58"/>
    </row>
    <row r="66" spans="1:15" ht="14.4">
      <c r="A66" s="58"/>
      <c r="C66" s="58"/>
      <c r="D66" s="58"/>
      <c r="E66" s="58"/>
      <c r="F66" s="58"/>
      <c r="G66" s="58"/>
      <c r="H66" s="58"/>
      <c r="I66" s="58"/>
      <c r="K66" s="58"/>
      <c r="N66" s="58"/>
      <c r="O66" s="58"/>
    </row>
    <row r="67" spans="1:15" ht="14.4">
      <c r="A67" s="58"/>
      <c r="C67" s="58"/>
      <c r="D67" s="58"/>
      <c r="E67" s="58"/>
      <c r="F67" s="58"/>
      <c r="G67" s="58"/>
      <c r="H67" s="58"/>
      <c r="I67" s="58"/>
      <c r="K67" s="58"/>
      <c r="N67" s="58"/>
      <c r="O67" s="58"/>
    </row>
    <row r="68" spans="1:15" ht="14.4">
      <c r="A68" s="58"/>
      <c r="C68" s="58"/>
      <c r="D68" s="58"/>
      <c r="E68" s="58"/>
      <c r="F68" s="58"/>
      <c r="G68" s="58"/>
      <c r="H68" s="58"/>
      <c r="I68" s="58"/>
      <c r="K68" s="58"/>
      <c r="N68" s="58"/>
      <c r="O68" s="58"/>
    </row>
    <row r="69" spans="1:15" ht="14.4">
      <c r="A69" s="58"/>
      <c r="C69" s="58"/>
      <c r="D69" s="58"/>
      <c r="E69" s="58"/>
      <c r="F69" s="58"/>
      <c r="G69" s="58"/>
      <c r="H69" s="58"/>
      <c r="I69" s="58"/>
      <c r="K69" s="58"/>
      <c r="N69" s="58"/>
      <c r="O69" s="58"/>
    </row>
    <row r="70" spans="1:15" ht="14.4">
      <c r="A70" s="58"/>
      <c r="C70" s="58"/>
      <c r="D70" s="58"/>
      <c r="E70" s="58"/>
      <c r="F70" s="58"/>
      <c r="G70" s="58"/>
      <c r="H70" s="58"/>
      <c r="I70" s="58"/>
      <c r="K70" s="58"/>
      <c r="N70" s="58"/>
      <c r="O70" s="58"/>
    </row>
    <row r="71" spans="1:15" ht="14.4">
      <c r="A71" s="58"/>
      <c r="C71" s="58"/>
      <c r="D71" s="58"/>
      <c r="E71" s="58"/>
      <c r="F71" s="58"/>
      <c r="G71" s="58"/>
      <c r="H71" s="58"/>
      <c r="I71" s="58"/>
      <c r="K71" s="58"/>
      <c r="N71" s="58"/>
      <c r="O71" s="58"/>
    </row>
    <row r="72" spans="1:15" ht="14.4">
      <c r="A72" s="58"/>
      <c r="C72" s="58"/>
      <c r="D72" s="58"/>
      <c r="E72" s="58"/>
      <c r="F72" s="58"/>
      <c r="G72" s="58"/>
      <c r="H72" s="58"/>
      <c r="I72" s="58"/>
      <c r="K72" s="58"/>
      <c r="N72" s="58"/>
      <c r="O72" s="58"/>
    </row>
    <row r="73" spans="1:15" ht="14.4">
      <c r="A73" s="58"/>
      <c r="C73" s="58"/>
      <c r="D73" s="58"/>
      <c r="E73" s="58"/>
      <c r="F73" s="58"/>
      <c r="G73" s="58"/>
      <c r="H73" s="58"/>
      <c r="I73" s="58"/>
      <c r="K73" s="58"/>
      <c r="N73" s="58"/>
      <c r="O73" s="58"/>
    </row>
    <row r="74" spans="1:15" ht="14.4">
      <c r="A74" s="58"/>
      <c r="C74" s="58"/>
      <c r="D74" s="58"/>
      <c r="E74" s="58"/>
      <c r="F74" s="58"/>
      <c r="G74" s="58"/>
      <c r="H74" s="58"/>
      <c r="I74" s="58"/>
      <c r="K74" s="58"/>
      <c r="N74" s="58"/>
      <c r="O74" s="58"/>
    </row>
    <row r="75" spans="1:15" ht="14.4">
      <c r="A75" s="58"/>
      <c r="C75" s="58"/>
      <c r="D75" s="58"/>
      <c r="E75" s="58"/>
      <c r="F75" s="58"/>
      <c r="G75" s="58"/>
      <c r="H75" s="58"/>
      <c r="I75" s="58"/>
      <c r="K75" s="58"/>
      <c r="N75" s="58"/>
      <c r="O75" s="58"/>
    </row>
    <row r="76" spans="1:15" ht="14.4">
      <c r="A76" s="58"/>
      <c r="C76" s="58"/>
      <c r="D76" s="58"/>
      <c r="E76" s="58"/>
      <c r="F76" s="58"/>
      <c r="G76" s="58"/>
      <c r="H76" s="58"/>
      <c r="I76" s="58"/>
      <c r="K76" s="58"/>
      <c r="N76" s="58"/>
      <c r="O76" s="58"/>
    </row>
    <row r="77" spans="1:15" ht="14.4">
      <c r="A77" s="58"/>
      <c r="C77" s="58"/>
      <c r="D77" s="58"/>
      <c r="E77" s="58"/>
      <c r="F77" s="58"/>
      <c r="G77" s="58"/>
      <c r="H77" s="58"/>
      <c r="I77" s="58"/>
      <c r="K77" s="58"/>
      <c r="N77" s="58"/>
      <c r="O77" s="58"/>
    </row>
    <row r="78" spans="1:15" ht="14.4">
      <c r="A78" s="58"/>
      <c r="C78" s="58"/>
      <c r="D78" s="58"/>
      <c r="E78" s="58"/>
      <c r="F78" s="58"/>
      <c r="G78" s="58"/>
      <c r="H78" s="58"/>
      <c r="I78" s="58"/>
      <c r="K78" s="58"/>
      <c r="N78" s="58"/>
      <c r="O78" s="58"/>
    </row>
    <row r="79" spans="1:15" ht="14.4">
      <c r="A79" s="58"/>
      <c r="C79" s="58"/>
      <c r="D79" s="58"/>
      <c r="E79" s="58"/>
      <c r="F79" s="58"/>
      <c r="G79" s="58"/>
      <c r="H79" s="58"/>
      <c r="I79" s="58"/>
      <c r="K79" s="58"/>
      <c r="N79" s="58"/>
      <c r="O79" s="58"/>
    </row>
    <row r="80" spans="1:15" ht="14.4">
      <c r="A80" s="58"/>
      <c r="C80" s="58"/>
      <c r="D80" s="58"/>
      <c r="E80" s="58"/>
      <c r="F80" s="58"/>
      <c r="G80" s="58"/>
      <c r="H80" s="58"/>
      <c r="I80" s="58"/>
      <c r="K80" s="58"/>
      <c r="N80" s="58"/>
      <c r="O80" s="58"/>
    </row>
    <row r="81" spans="1:15" ht="14.4">
      <c r="A81" s="58"/>
      <c r="C81" s="58"/>
      <c r="D81" s="58"/>
      <c r="E81" s="58"/>
      <c r="F81" s="58"/>
      <c r="G81" s="58"/>
      <c r="H81" s="58"/>
      <c r="I81" s="58"/>
      <c r="K81" s="58"/>
      <c r="N81" s="58"/>
      <c r="O81" s="58"/>
    </row>
    <row r="82" spans="1:15" ht="14.4">
      <c r="A82" s="58"/>
      <c r="C82" s="58"/>
      <c r="D82" s="58"/>
      <c r="E82" s="58"/>
      <c r="F82" s="58"/>
      <c r="G82" s="58"/>
      <c r="H82" s="58"/>
      <c r="I82" s="58"/>
      <c r="K82" s="58"/>
      <c r="N82" s="58"/>
      <c r="O82" s="58"/>
    </row>
    <row r="83" spans="1:15" ht="14.4">
      <c r="A83" s="58"/>
      <c r="C83" s="58"/>
      <c r="D83" s="58"/>
      <c r="E83" s="58"/>
      <c r="F83" s="58"/>
      <c r="G83" s="58"/>
      <c r="H83" s="58"/>
      <c r="I83" s="58"/>
      <c r="K83" s="58"/>
      <c r="N83" s="58"/>
      <c r="O83" s="58"/>
    </row>
    <row r="84" spans="1:15" ht="14.4">
      <c r="A84" s="58"/>
      <c r="C84" s="58"/>
      <c r="D84" s="58"/>
      <c r="E84" s="58"/>
      <c r="F84" s="58"/>
      <c r="G84" s="58"/>
      <c r="H84" s="58"/>
      <c r="I84" s="58"/>
      <c r="K84" s="58"/>
      <c r="N84" s="58"/>
      <c r="O84" s="58"/>
    </row>
    <row r="85" spans="1:15" ht="14.4">
      <c r="A85" s="58"/>
      <c r="C85" s="58"/>
      <c r="D85" s="58"/>
      <c r="E85" s="58"/>
      <c r="F85" s="58"/>
      <c r="G85" s="58"/>
      <c r="H85" s="58"/>
      <c r="I85" s="58"/>
      <c r="K85" s="58"/>
      <c r="N85" s="58"/>
      <c r="O85" s="58"/>
    </row>
    <row r="86" spans="1:15" ht="14.4">
      <c r="A86" s="58"/>
      <c r="C86" s="58"/>
      <c r="D86" s="58"/>
      <c r="E86" s="58"/>
      <c r="F86" s="58"/>
      <c r="G86" s="58"/>
      <c r="H86" s="58"/>
      <c r="I86" s="58"/>
      <c r="K86" s="58"/>
      <c r="N86" s="58"/>
      <c r="O86" s="58"/>
    </row>
    <row r="87" spans="1:15" ht="14.4">
      <c r="A87" s="58"/>
      <c r="C87" s="58"/>
      <c r="D87" s="58"/>
      <c r="E87" s="58"/>
      <c r="F87" s="58"/>
      <c r="G87" s="58"/>
      <c r="H87" s="58"/>
      <c r="I87" s="58"/>
      <c r="K87" s="58"/>
      <c r="N87" s="58"/>
      <c r="O87" s="58"/>
    </row>
    <row r="88" spans="1:15" ht="14.4">
      <c r="A88" s="58"/>
      <c r="C88" s="58"/>
      <c r="D88" s="58"/>
      <c r="E88" s="58"/>
      <c r="F88" s="58"/>
      <c r="G88" s="58"/>
      <c r="H88" s="58"/>
      <c r="I88" s="58"/>
      <c r="K88" s="58"/>
      <c r="N88" s="58"/>
      <c r="O88" s="58"/>
    </row>
    <row r="89" spans="1:15" ht="14.4">
      <c r="A89" s="58"/>
      <c r="C89" s="58"/>
      <c r="D89" s="58"/>
      <c r="E89" s="58"/>
      <c r="F89" s="58"/>
      <c r="G89" s="58"/>
      <c r="H89" s="58"/>
      <c r="I89" s="58"/>
      <c r="K89" s="58"/>
      <c r="N89" s="58"/>
      <c r="O89" s="58"/>
    </row>
    <row r="90" spans="1:15" ht="14.4">
      <c r="A90" s="58"/>
      <c r="C90" s="58"/>
      <c r="D90" s="58"/>
      <c r="E90" s="58"/>
      <c r="F90" s="58"/>
      <c r="G90" s="58"/>
      <c r="H90" s="58"/>
      <c r="I90" s="58"/>
      <c r="K90" s="58"/>
      <c r="N90" s="58"/>
      <c r="O90" s="58"/>
    </row>
    <row r="91" spans="1:15" ht="14.4">
      <c r="A91" s="58"/>
      <c r="C91" s="58"/>
      <c r="D91" s="58"/>
      <c r="E91" s="58"/>
      <c r="F91" s="58"/>
      <c r="G91" s="58"/>
      <c r="H91" s="58"/>
      <c r="I91" s="58"/>
      <c r="K91" s="58"/>
      <c r="N91" s="58"/>
      <c r="O91" s="58"/>
    </row>
    <row r="92" spans="1:15" ht="14.4">
      <c r="A92" s="58"/>
      <c r="C92" s="58"/>
      <c r="D92" s="58"/>
      <c r="E92" s="58"/>
      <c r="F92" s="58"/>
      <c r="G92" s="58"/>
      <c r="H92" s="58"/>
      <c r="I92" s="58"/>
      <c r="K92" s="58"/>
      <c r="N92" s="58"/>
      <c r="O92" s="58"/>
    </row>
    <row r="93" spans="1:15" ht="14.4">
      <c r="A93" s="58"/>
      <c r="C93" s="58"/>
      <c r="D93" s="58"/>
      <c r="E93" s="58"/>
      <c r="F93" s="58"/>
      <c r="G93" s="58"/>
      <c r="H93" s="58"/>
      <c r="I93" s="58"/>
      <c r="K93" s="58"/>
      <c r="N93" s="58"/>
      <c r="O93" s="58"/>
    </row>
    <row r="94" spans="1:15" ht="14.4">
      <c r="A94" s="58"/>
      <c r="C94" s="58"/>
      <c r="D94" s="58"/>
      <c r="E94" s="58"/>
      <c r="F94" s="58"/>
      <c r="G94" s="58"/>
      <c r="H94" s="58"/>
      <c r="I94" s="58"/>
      <c r="K94" s="58"/>
      <c r="N94" s="58"/>
      <c r="O94" s="58"/>
    </row>
    <row r="95" spans="1:15" ht="14.4">
      <c r="A95" s="58"/>
      <c r="C95" s="58"/>
      <c r="D95" s="58"/>
      <c r="E95" s="58"/>
      <c r="F95" s="58"/>
      <c r="G95" s="58"/>
      <c r="H95" s="58"/>
      <c r="I95" s="58"/>
      <c r="K95" s="58"/>
      <c r="N95" s="58"/>
      <c r="O95" s="58"/>
    </row>
    <row r="96" spans="1:15" ht="14.4">
      <c r="A96" s="58"/>
      <c r="C96" s="58"/>
      <c r="D96" s="58"/>
      <c r="E96" s="58"/>
      <c r="F96" s="58"/>
      <c r="G96" s="58"/>
      <c r="H96" s="58"/>
      <c r="I96" s="58"/>
      <c r="K96" s="58"/>
      <c r="N96" s="58"/>
      <c r="O96" s="58"/>
    </row>
    <row r="97" spans="1:15" ht="14.4">
      <c r="A97" s="58"/>
      <c r="C97" s="58"/>
      <c r="D97" s="58"/>
      <c r="E97" s="58"/>
      <c r="F97" s="58"/>
      <c r="G97" s="58"/>
      <c r="H97" s="58"/>
      <c r="I97" s="58"/>
      <c r="K97" s="58"/>
      <c r="N97" s="58"/>
      <c r="O97" s="58"/>
    </row>
    <row r="98" spans="1:15" ht="14.4">
      <c r="A98" s="58"/>
      <c r="C98" s="58"/>
      <c r="D98" s="58"/>
      <c r="E98" s="58"/>
      <c r="F98" s="58"/>
      <c r="G98" s="58"/>
      <c r="H98" s="58"/>
      <c r="I98" s="58"/>
      <c r="K98" s="58"/>
      <c r="N98" s="58"/>
      <c r="O98" s="58"/>
    </row>
    <row r="99" spans="1:15" ht="14.4">
      <c r="A99" s="58"/>
      <c r="C99" s="58"/>
      <c r="D99" s="58"/>
      <c r="E99" s="58"/>
      <c r="F99" s="58"/>
      <c r="G99" s="58"/>
      <c r="H99" s="58"/>
      <c r="I99" s="58"/>
      <c r="K99" s="58"/>
      <c r="N99" s="58"/>
      <c r="O99" s="58"/>
    </row>
    <row r="100" spans="1:15" ht="14.4">
      <c r="A100" s="58"/>
      <c r="C100" s="58"/>
      <c r="D100" s="58"/>
      <c r="E100" s="58"/>
      <c r="F100" s="58"/>
      <c r="G100" s="58"/>
      <c r="H100" s="58"/>
      <c r="I100" s="58"/>
      <c r="K100" s="58"/>
      <c r="N100" s="58"/>
      <c r="O100" s="58"/>
    </row>
    <row r="101" spans="1:15" ht="14.4">
      <c r="A101" s="58"/>
      <c r="C101" s="58"/>
      <c r="D101" s="58"/>
      <c r="E101" s="58"/>
      <c r="F101" s="58"/>
      <c r="G101" s="58"/>
      <c r="H101" s="58"/>
      <c r="I101" s="58"/>
      <c r="K101" s="58"/>
      <c r="N101" s="58"/>
      <c r="O101" s="58"/>
    </row>
    <row r="102" spans="1:15" ht="14.4">
      <c r="A102" s="58"/>
      <c r="C102" s="58"/>
      <c r="D102" s="58"/>
      <c r="E102" s="58"/>
      <c r="F102" s="58"/>
      <c r="G102" s="58"/>
      <c r="H102" s="58"/>
      <c r="I102" s="58"/>
      <c r="K102" s="58"/>
      <c r="N102" s="58"/>
      <c r="O102" s="58"/>
    </row>
    <row r="103" spans="1:15" ht="14.4">
      <c r="A103" s="58"/>
      <c r="C103" s="58"/>
      <c r="D103" s="58"/>
      <c r="E103" s="58"/>
      <c r="F103" s="58"/>
      <c r="G103" s="58"/>
      <c r="H103" s="58"/>
      <c r="I103" s="58"/>
      <c r="K103" s="58"/>
      <c r="N103" s="58"/>
      <c r="O103" s="58"/>
    </row>
    <row r="104" spans="1:15" ht="14.4">
      <c r="A104" s="58"/>
      <c r="C104" s="58"/>
      <c r="D104" s="58"/>
      <c r="E104" s="58"/>
      <c r="F104" s="58"/>
      <c r="G104" s="58"/>
      <c r="H104" s="58"/>
      <c r="I104" s="58"/>
      <c r="K104" s="58"/>
      <c r="N104" s="58"/>
      <c r="O104" s="58"/>
    </row>
    <row r="105" spans="1:15" ht="14.4">
      <c r="A105" s="58"/>
      <c r="C105" s="58"/>
      <c r="D105" s="58"/>
      <c r="E105" s="58"/>
      <c r="F105" s="58"/>
      <c r="G105" s="58"/>
      <c r="H105" s="58"/>
      <c r="I105" s="58"/>
      <c r="K105" s="58"/>
      <c r="N105" s="58"/>
      <c r="O105" s="58"/>
    </row>
    <row r="106" spans="1:15" ht="14.4">
      <c r="A106" s="58"/>
      <c r="C106" s="58"/>
      <c r="D106" s="58"/>
      <c r="E106" s="58"/>
      <c r="F106" s="58"/>
      <c r="G106" s="58"/>
      <c r="H106" s="58"/>
      <c r="I106" s="58"/>
      <c r="K106" s="58"/>
      <c r="N106" s="58"/>
      <c r="O106" s="58"/>
    </row>
    <row r="107" spans="1:15" ht="14.4">
      <c r="A107" s="58"/>
      <c r="C107" s="58"/>
      <c r="D107" s="58"/>
      <c r="E107" s="58"/>
      <c r="F107" s="58"/>
      <c r="G107" s="58"/>
      <c r="H107" s="58"/>
      <c r="I107" s="58"/>
      <c r="K107" s="58"/>
      <c r="N107" s="58"/>
      <c r="O107" s="58"/>
    </row>
    <row r="108" spans="1:15" ht="14.4">
      <c r="A108" s="58"/>
      <c r="C108" s="58"/>
      <c r="D108" s="58"/>
      <c r="E108" s="58"/>
      <c r="F108" s="58"/>
      <c r="G108" s="58"/>
      <c r="H108" s="58"/>
      <c r="I108" s="58"/>
      <c r="K108" s="58"/>
      <c r="N108" s="58"/>
      <c r="O108" s="58"/>
    </row>
    <row r="109" spans="1:15" ht="14.4">
      <c r="A109" s="58"/>
      <c r="C109" s="58"/>
      <c r="D109" s="58"/>
      <c r="E109" s="58"/>
      <c r="F109" s="58"/>
      <c r="G109" s="58"/>
      <c r="H109" s="58"/>
      <c r="I109" s="58"/>
      <c r="K109" s="58"/>
      <c r="N109" s="58"/>
      <c r="O109" s="58"/>
    </row>
    <row r="110" spans="1:15" ht="14.4">
      <c r="A110" s="58"/>
      <c r="C110" s="58"/>
      <c r="D110" s="58"/>
      <c r="E110" s="58"/>
      <c r="F110" s="58"/>
      <c r="G110" s="58"/>
      <c r="H110" s="58"/>
      <c r="I110" s="58"/>
      <c r="K110" s="58"/>
      <c r="N110" s="58"/>
      <c r="O110" s="58"/>
    </row>
    <row r="111" spans="1:15" ht="14.4">
      <c r="A111" s="58"/>
      <c r="C111" s="58"/>
      <c r="D111" s="58"/>
      <c r="E111" s="58"/>
      <c r="F111" s="58"/>
      <c r="G111" s="58"/>
      <c r="H111" s="58"/>
      <c r="I111" s="58"/>
      <c r="K111" s="58"/>
      <c r="N111" s="58"/>
      <c r="O111" s="58"/>
    </row>
    <row r="112" spans="1:15" ht="14.4">
      <c r="A112" s="58"/>
      <c r="C112" s="58"/>
      <c r="D112" s="58"/>
      <c r="E112" s="58"/>
      <c r="F112" s="58"/>
      <c r="G112" s="58"/>
      <c r="H112" s="58"/>
      <c r="I112" s="58"/>
      <c r="K112" s="58"/>
      <c r="N112" s="58"/>
      <c r="O112" s="58"/>
    </row>
    <row r="113" spans="1:15" ht="14.4">
      <c r="A113" s="58"/>
      <c r="C113" s="58"/>
      <c r="D113" s="58"/>
      <c r="E113" s="58"/>
      <c r="F113" s="58"/>
      <c r="G113" s="58"/>
      <c r="H113" s="58"/>
      <c r="I113" s="58"/>
      <c r="K113" s="58"/>
      <c r="N113" s="58"/>
      <c r="O113" s="58"/>
    </row>
    <row r="114" spans="1:15" ht="14.4">
      <c r="A114" s="58"/>
      <c r="C114" s="58"/>
      <c r="D114" s="58"/>
      <c r="E114" s="58"/>
      <c r="F114" s="58"/>
      <c r="G114" s="58"/>
      <c r="H114" s="58"/>
      <c r="I114" s="58"/>
      <c r="K114" s="58"/>
      <c r="N114" s="58"/>
      <c r="O114" s="58"/>
    </row>
    <row r="115" spans="1:15" ht="14.4">
      <c r="A115" s="58"/>
      <c r="C115" s="58"/>
      <c r="D115" s="58"/>
      <c r="E115" s="58"/>
      <c r="F115" s="58"/>
      <c r="G115" s="58"/>
      <c r="H115" s="58"/>
      <c r="I115" s="58"/>
      <c r="K115" s="58"/>
      <c r="N115" s="58"/>
      <c r="O115" s="58"/>
    </row>
    <row r="116" spans="1:15" ht="14.4">
      <c r="A116" s="58"/>
      <c r="C116" s="58"/>
      <c r="D116" s="58"/>
      <c r="E116" s="58"/>
      <c r="F116" s="58"/>
      <c r="G116" s="58"/>
      <c r="H116" s="58"/>
      <c r="I116" s="58"/>
      <c r="K116" s="58"/>
      <c r="N116" s="58"/>
      <c r="O116" s="58"/>
    </row>
    <row r="117" spans="1:15" ht="14.4">
      <c r="A117" s="58"/>
      <c r="C117" s="58"/>
      <c r="D117" s="58"/>
      <c r="E117" s="58"/>
      <c r="F117" s="58"/>
      <c r="G117" s="58"/>
      <c r="H117" s="58"/>
      <c r="I117" s="58"/>
      <c r="K117" s="58"/>
      <c r="N117" s="58"/>
      <c r="O117" s="58"/>
    </row>
    <row r="118" spans="1:15" ht="14.4">
      <c r="A118" s="58"/>
      <c r="C118" s="58"/>
      <c r="D118" s="58"/>
      <c r="E118" s="58"/>
      <c r="F118" s="58"/>
      <c r="G118" s="58"/>
      <c r="H118" s="58"/>
      <c r="I118" s="58"/>
      <c r="K118" s="58"/>
      <c r="N118" s="58"/>
      <c r="O118" s="58"/>
    </row>
    <row r="119" spans="1:15" ht="14.4">
      <c r="A119" s="58"/>
      <c r="C119" s="58"/>
      <c r="D119" s="58"/>
      <c r="E119" s="58"/>
      <c r="F119" s="58"/>
      <c r="G119" s="58"/>
      <c r="H119" s="58"/>
      <c r="I119" s="58"/>
      <c r="K119" s="58"/>
      <c r="N119" s="58"/>
      <c r="O119" s="58"/>
    </row>
    <row r="120" spans="1:15" ht="14.4">
      <c r="A120" s="58"/>
      <c r="C120" s="58"/>
      <c r="D120" s="58"/>
      <c r="E120" s="58"/>
      <c r="F120" s="58"/>
      <c r="G120" s="58"/>
      <c r="H120" s="58"/>
      <c r="I120" s="58"/>
      <c r="K120" s="58"/>
      <c r="N120" s="58"/>
      <c r="O120" s="58"/>
    </row>
    <row r="121" spans="1:15" ht="14.4">
      <c r="A121" s="58"/>
      <c r="C121" s="58"/>
      <c r="D121" s="58"/>
      <c r="E121" s="58"/>
      <c r="F121" s="58"/>
      <c r="G121" s="58"/>
      <c r="H121" s="58"/>
      <c r="I121" s="58"/>
      <c r="K121" s="58"/>
      <c r="N121" s="58"/>
      <c r="O121" s="58"/>
    </row>
    <row r="122" spans="1:15" ht="14.4">
      <c r="A122" s="58"/>
      <c r="C122" s="58"/>
      <c r="D122" s="58"/>
      <c r="E122" s="58"/>
      <c r="F122" s="58"/>
      <c r="G122" s="58"/>
      <c r="H122" s="58"/>
      <c r="I122" s="58"/>
      <c r="K122" s="58"/>
      <c r="N122" s="58"/>
      <c r="O122" s="58"/>
    </row>
    <row r="123" spans="1:15" ht="14.4">
      <c r="A123" s="58"/>
      <c r="C123" s="58"/>
      <c r="D123" s="58"/>
      <c r="E123" s="58"/>
      <c r="F123" s="58"/>
      <c r="G123" s="58"/>
      <c r="H123" s="58"/>
      <c r="I123" s="58"/>
      <c r="K123" s="58"/>
      <c r="N123" s="58"/>
      <c r="O123" s="58"/>
    </row>
    <row r="124" spans="1:15" ht="14.4">
      <c r="A124" s="58"/>
      <c r="C124" s="58"/>
      <c r="D124" s="58"/>
      <c r="E124" s="58"/>
      <c r="F124" s="58"/>
      <c r="G124" s="58"/>
      <c r="H124" s="58"/>
      <c r="I124" s="58"/>
      <c r="K124" s="58"/>
      <c r="N124" s="58"/>
      <c r="O124" s="58"/>
    </row>
    <row r="125" spans="1:15" ht="14.4">
      <c r="A125" s="58"/>
      <c r="C125" s="58"/>
      <c r="D125" s="58"/>
      <c r="E125" s="58"/>
      <c r="F125" s="58"/>
      <c r="G125" s="58"/>
      <c r="H125" s="58"/>
      <c r="I125" s="58"/>
      <c r="K125" s="58"/>
      <c r="N125" s="58"/>
      <c r="O125" s="58"/>
    </row>
    <row r="126" spans="1:15" ht="14.4">
      <c r="A126" s="58"/>
      <c r="C126" s="58"/>
      <c r="D126" s="58"/>
      <c r="E126" s="58"/>
      <c r="F126" s="58"/>
      <c r="G126" s="58"/>
      <c r="H126" s="58"/>
      <c r="I126" s="58"/>
      <c r="K126" s="58"/>
      <c r="N126" s="58"/>
      <c r="O126" s="58"/>
    </row>
    <row r="127" spans="1:15" ht="14.4">
      <c r="A127" s="58"/>
      <c r="C127" s="58"/>
      <c r="D127" s="58"/>
      <c r="E127" s="58"/>
      <c r="F127" s="58"/>
      <c r="G127" s="58"/>
      <c r="H127" s="58"/>
      <c r="I127" s="58"/>
      <c r="K127" s="58"/>
      <c r="N127" s="58"/>
      <c r="O127" s="58"/>
    </row>
    <row r="128" spans="1:15" ht="14.4">
      <c r="A128" s="58"/>
      <c r="C128" s="58"/>
      <c r="D128" s="58"/>
      <c r="E128" s="58"/>
      <c r="F128" s="58"/>
      <c r="G128" s="58"/>
      <c r="H128" s="58"/>
      <c r="I128" s="58"/>
      <c r="K128" s="58"/>
      <c r="N128" s="58"/>
      <c r="O128" s="58"/>
    </row>
    <row r="129" spans="1:15" ht="14.4">
      <c r="A129" s="58"/>
      <c r="C129" s="58"/>
      <c r="D129" s="58"/>
      <c r="E129" s="58"/>
      <c r="F129" s="58"/>
      <c r="G129" s="58"/>
      <c r="H129" s="58"/>
      <c r="I129" s="58"/>
      <c r="K129" s="58"/>
      <c r="N129" s="58"/>
      <c r="O129" s="58"/>
    </row>
    <row r="130" spans="1:15" ht="14.4">
      <c r="A130" s="58"/>
      <c r="C130" s="58"/>
      <c r="D130" s="58"/>
      <c r="E130" s="58"/>
      <c r="F130" s="58"/>
      <c r="G130" s="58"/>
      <c r="H130" s="58"/>
      <c r="I130" s="58"/>
      <c r="K130" s="58"/>
      <c r="N130" s="58"/>
      <c r="O130" s="58"/>
    </row>
    <row r="131" spans="1:15" ht="14.4">
      <c r="A131" s="58"/>
      <c r="C131" s="58"/>
      <c r="D131" s="58"/>
      <c r="E131" s="58"/>
      <c r="F131" s="58"/>
      <c r="G131" s="58"/>
      <c r="H131" s="58"/>
      <c r="I131" s="58"/>
      <c r="K131" s="58"/>
      <c r="N131" s="58"/>
      <c r="O131" s="58"/>
    </row>
    <row r="132" spans="1:15" ht="14.4">
      <c r="A132" s="58"/>
      <c r="C132" s="58"/>
      <c r="D132" s="58"/>
      <c r="E132" s="58"/>
      <c r="F132" s="58"/>
      <c r="G132" s="58"/>
      <c r="H132" s="58"/>
      <c r="I132" s="58"/>
      <c r="K132" s="58"/>
      <c r="N132" s="58"/>
      <c r="O132" s="58"/>
    </row>
    <row r="133" spans="1:15" ht="14.4">
      <c r="A133" s="58"/>
      <c r="C133" s="58"/>
      <c r="D133" s="58"/>
      <c r="E133" s="58"/>
      <c r="F133" s="58"/>
      <c r="G133" s="58"/>
      <c r="H133" s="58"/>
      <c r="I133" s="58"/>
      <c r="K133" s="58"/>
      <c r="N133" s="58"/>
      <c r="O133" s="58"/>
    </row>
    <row r="134" spans="1:15" ht="14.4">
      <c r="A134" s="58"/>
      <c r="C134" s="58"/>
      <c r="D134" s="58"/>
      <c r="E134" s="58"/>
      <c r="F134" s="58"/>
      <c r="G134" s="58"/>
      <c r="H134" s="58"/>
      <c r="I134" s="58"/>
      <c r="K134" s="58"/>
      <c r="N134" s="58"/>
      <c r="O134" s="58"/>
    </row>
    <row r="135" spans="1:15" ht="14.4">
      <c r="A135" s="58"/>
      <c r="C135" s="58"/>
      <c r="D135" s="58"/>
      <c r="E135" s="58"/>
      <c r="F135" s="58"/>
      <c r="G135" s="58"/>
      <c r="H135" s="58"/>
      <c r="I135" s="58"/>
      <c r="K135" s="58"/>
      <c r="N135" s="58"/>
      <c r="O135" s="58"/>
    </row>
    <row r="136" spans="1:15" ht="14.4">
      <c r="A136" s="58"/>
      <c r="C136" s="58"/>
      <c r="D136" s="58"/>
      <c r="E136" s="58"/>
      <c r="F136" s="58"/>
      <c r="G136" s="58"/>
      <c r="H136" s="58"/>
      <c r="I136" s="58"/>
      <c r="K136" s="58"/>
      <c r="N136" s="58"/>
      <c r="O136" s="58"/>
    </row>
    <row r="137" spans="1:15" ht="14.4">
      <c r="A137" s="58"/>
      <c r="C137" s="58"/>
      <c r="D137" s="58"/>
      <c r="E137" s="58"/>
      <c r="F137" s="58"/>
      <c r="G137" s="58"/>
      <c r="H137" s="58"/>
      <c r="I137" s="58"/>
      <c r="K137" s="58"/>
      <c r="N137" s="58"/>
      <c r="O137" s="58"/>
    </row>
    <row r="138" spans="1:15" ht="14.4">
      <c r="A138" s="58"/>
      <c r="C138" s="58"/>
      <c r="D138" s="58"/>
      <c r="E138" s="58"/>
      <c r="F138" s="58"/>
      <c r="G138" s="58"/>
      <c r="H138" s="58"/>
      <c r="I138" s="58"/>
      <c r="K138" s="58"/>
      <c r="N138" s="58"/>
      <c r="O138" s="58"/>
    </row>
    <row r="139" spans="1:15" ht="14.4">
      <c r="A139" s="58"/>
      <c r="C139" s="58"/>
      <c r="D139" s="58"/>
      <c r="E139" s="58"/>
      <c r="F139" s="58"/>
      <c r="G139" s="58"/>
      <c r="H139" s="58"/>
      <c r="I139" s="58"/>
      <c r="K139" s="58"/>
      <c r="N139" s="58"/>
      <c r="O139" s="58"/>
    </row>
    <row r="140" spans="1:15" ht="14.4">
      <c r="A140" s="58"/>
      <c r="C140" s="58"/>
      <c r="D140" s="58"/>
      <c r="E140" s="58"/>
      <c r="F140" s="58"/>
      <c r="G140" s="58"/>
      <c r="H140" s="58"/>
      <c r="I140" s="58"/>
      <c r="K140" s="58"/>
      <c r="N140" s="58"/>
      <c r="O140" s="58"/>
    </row>
    <row r="141" spans="1:15" ht="14.4">
      <c r="A141" s="58"/>
      <c r="C141" s="58"/>
      <c r="D141" s="58"/>
      <c r="E141" s="58"/>
      <c r="F141" s="58"/>
      <c r="G141" s="58"/>
      <c r="H141" s="58"/>
      <c r="I141" s="58"/>
      <c r="K141" s="58"/>
      <c r="N141" s="58"/>
      <c r="O141" s="58"/>
    </row>
    <row r="142" spans="1:15" ht="14.4">
      <c r="A142" s="58"/>
      <c r="C142" s="58"/>
      <c r="D142" s="58"/>
      <c r="E142" s="58"/>
      <c r="F142" s="58"/>
      <c r="G142" s="58"/>
      <c r="H142" s="58"/>
      <c r="I142" s="58"/>
      <c r="K142" s="58"/>
      <c r="N142" s="58"/>
      <c r="O142" s="58"/>
    </row>
    <row r="143" spans="1:15" ht="14.4">
      <c r="A143" s="58"/>
      <c r="C143" s="58"/>
      <c r="D143" s="58"/>
      <c r="E143" s="58"/>
      <c r="F143" s="58"/>
      <c r="G143" s="58"/>
      <c r="H143" s="58"/>
      <c r="I143" s="58"/>
      <c r="K143" s="58"/>
      <c r="N143" s="58"/>
      <c r="O143" s="58"/>
    </row>
    <row r="144" spans="1:15" ht="14.4">
      <c r="A144" s="58"/>
      <c r="C144" s="58"/>
      <c r="D144" s="58"/>
      <c r="E144" s="58"/>
      <c r="F144" s="58"/>
      <c r="G144" s="58"/>
      <c r="H144" s="58"/>
      <c r="I144" s="58"/>
      <c r="K144" s="58"/>
      <c r="N144" s="58"/>
      <c r="O144" s="58"/>
    </row>
    <row r="145" spans="1:15" ht="14.4">
      <c r="A145" s="58"/>
      <c r="C145" s="58"/>
      <c r="D145" s="58"/>
      <c r="E145" s="58"/>
      <c r="F145" s="58"/>
      <c r="G145" s="58"/>
      <c r="H145" s="58"/>
      <c r="I145" s="58"/>
      <c r="K145" s="58"/>
      <c r="N145" s="58"/>
      <c r="O145" s="58"/>
    </row>
    <row r="146" spans="1:15" ht="14.4">
      <c r="A146" s="58"/>
      <c r="C146" s="58"/>
      <c r="D146" s="58"/>
      <c r="E146" s="58"/>
      <c r="F146" s="58"/>
      <c r="G146" s="58"/>
      <c r="H146" s="58"/>
      <c r="I146" s="58"/>
      <c r="K146" s="58"/>
      <c r="N146" s="58"/>
      <c r="O146" s="58"/>
    </row>
    <row r="147" spans="1:15" ht="14.4">
      <c r="A147" s="58"/>
      <c r="C147" s="58"/>
      <c r="D147" s="58"/>
      <c r="E147" s="58"/>
      <c r="F147" s="58"/>
      <c r="G147" s="58"/>
      <c r="H147" s="58"/>
      <c r="I147" s="58"/>
      <c r="K147" s="58"/>
      <c r="N147" s="58"/>
      <c r="O147" s="58"/>
    </row>
    <row r="148" spans="1:15" ht="14.4">
      <c r="A148" s="58"/>
      <c r="C148" s="58"/>
      <c r="D148" s="58"/>
      <c r="E148" s="58"/>
      <c r="F148" s="58"/>
      <c r="G148" s="58"/>
      <c r="H148" s="58"/>
      <c r="I148" s="58"/>
      <c r="K148" s="58"/>
      <c r="N148" s="58"/>
      <c r="O148" s="58"/>
    </row>
    <row r="149" spans="1:15" ht="14.4">
      <c r="A149" s="58"/>
      <c r="C149" s="58"/>
      <c r="D149" s="58"/>
      <c r="E149" s="58"/>
      <c r="F149" s="58"/>
      <c r="G149" s="58"/>
      <c r="H149" s="58"/>
      <c r="I149" s="58"/>
      <c r="K149" s="58"/>
      <c r="N149" s="58"/>
      <c r="O149" s="58"/>
    </row>
    <row r="150" spans="1:15" ht="14.4">
      <c r="A150" s="58"/>
      <c r="C150" s="58"/>
      <c r="D150" s="58"/>
      <c r="E150" s="58"/>
      <c r="F150" s="58"/>
      <c r="G150" s="58"/>
      <c r="H150" s="58"/>
      <c r="I150" s="58"/>
      <c r="K150" s="58"/>
      <c r="N150" s="58"/>
      <c r="O150" s="58"/>
    </row>
    <row r="151" spans="1:15" ht="14.4">
      <c r="A151" s="58"/>
      <c r="C151" s="58"/>
      <c r="D151" s="58"/>
      <c r="E151" s="58"/>
      <c r="F151" s="58"/>
      <c r="G151" s="58"/>
      <c r="H151" s="58"/>
      <c r="I151" s="58"/>
      <c r="K151" s="58"/>
      <c r="N151" s="58"/>
      <c r="O151" s="58"/>
    </row>
    <row r="152" spans="1:15" ht="14.4">
      <c r="A152" s="58"/>
      <c r="C152" s="58"/>
      <c r="D152" s="58"/>
      <c r="E152" s="58"/>
      <c r="F152" s="58"/>
      <c r="G152" s="58"/>
      <c r="H152" s="58"/>
      <c r="I152" s="58"/>
      <c r="K152" s="58"/>
      <c r="N152" s="58"/>
      <c r="O152" s="58"/>
    </row>
    <row r="153" spans="1:15" ht="14.4">
      <c r="A153" s="58"/>
      <c r="C153" s="58"/>
      <c r="D153" s="58"/>
      <c r="E153" s="58"/>
      <c r="F153" s="58"/>
      <c r="G153" s="58"/>
      <c r="H153" s="58"/>
      <c r="I153" s="58"/>
      <c r="K153" s="58"/>
      <c r="N153" s="58"/>
      <c r="O153" s="58"/>
    </row>
    <row r="154" spans="1:15" ht="14.4">
      <c r="A154" s="58"/>
      <c r="C154" s="58"/>
      <c r="D154" s="58"/>
      <c r="E154" s="58"/>
      <c r="F154" s="58"/>
      <c r="G154" s="58"/>
      <c r="H154" s="58"/>
      <c r="I154" s="58"/>
      <c r="K154" s="58"/>
      <c r="N154" s="58"/>
      <c r="O154" s="58"/>
    </row>
    <row r="155" spans="1:15" ht="14.4">
      <c r="A155" s="58"/>
      <c r="C155" s="58"/>
      <c r="D155" s="58"/>
      <c r="E155" s="58"/>
      <c r="F155" s="58"/>
      <c r="G155" s="58"/>
      <c r="H155" s="58"/>
      <c r="I155" s="58"/>
      <c r="K155" s="58"/>
      <c r="N155" s="58"/>
      <c r="O155" s="58"/>
    </row>
    <row r="156" spans="1:15" ht="14.4">
      <c r="A156" s="58"/>
      <c r="C156" s="58"/>
      <c r="D156" s="58"/>
      <c r="E156" s="58"/>
      <c r="F156" s="58"/>
      <c r="G156" s="58"/>
      <c r="H156" s="58"/>
      <c r="I156" s="58"/>
      <c r="K156" s="58"/>
      <c r="N156" s="58"/>
      <c r="O156" s="58"/>
    </row>
    <row r="157" spans="1:15" ht="14.4">
      <c r="A157" s="58"/>
      <c r="C157" s="58"/>
      <c r="D157" s="58"/>
      <c r="E157" s="58"/>
      <c r="F157" s="58"/>
      <c r="G157" s="58"/>
      <c r="H157" s="58"/>
      <c r="I157" s="58"/>
      <c r="K157" s="58"/>
      <c r="N157" s="58"/>
      <c r="O157" s="58"/>
    </row>
    <row r="158" spans="1:15" ht="14.4">
      <c r="A158" s="58"/>
      <c r="C158" s="58"/>
      <c r="D158" s="58"/>
      <c r="E158" s="58"/>
      <c r="F158" s="58"/>
      <c r="G158" s="58"/>
      <c r="H158" s="58"/>
      <c r="I158" s="58"/>
      <c r="K158" s="58"/>
      <c r="N158" s="58"/>
      <c r="O158" s="58"/>
    </row>
    <row r="159" spans="1:15" ht="14.4">
      <c r="A159" s="58"/>
      <c r="C159" s="58"/>
      <c r="D159" s="58"/>
      <c r="E159" s="58"/>
      <c r="F159" s="58"/>
      <c r="G159" s="58"/>
      <c r="H159" s="58"/>
      <c r="I159" s="58"/>
      <c r="K159" s="58"/>
      <c r="N159" s="58"/>
      <c r="O159" s="58"/>
    </row>
    <row r="160" spans="1:15" ht="14.4">
      <c r="A160" s="58"/>
      <c r="C160" s="58"/>
      <c r="D160" s="58"/>
      <c r="E160" s="58"/>
      <c r="F160" s="58"/>
      <c r="G160" s="58"/>
      <c r="H160" s="58"/>
      <c r="I160" s="58"/>
      <c r="K160" s="58"/>
      <c r="N160" s="58"/>
      <c r="O160" s="58"/>
    </row>
    <row r="161" spans="1:15" ht="14.4">
      <c r="A161" s="58"/>
      <c r="C161" s="58"/>
      <c r="D161" s="58"/>
      <c r="E161" s="58"/>
      <c r="F161" s="58"/>
      <c r="G161" s="58"/>
      <c r="H161" s="58"/>
      <c r="I161" s="58"/>
      <c r="K161" s="58"/>
      <c r="N161" s="58"/>
      <c r="O161" s="58"/>
    </row>
    <row r="162" spans="1:15" ht="14.4">
      <c r="A162" s="58"/>
      <c r="C162" s="58"/>
      <c r="D162" s="58"/>
      <c r="E162" s="58"/>
      <c r="F162" s="58"/>
      <c r="G162" s="58"/>
      <c r="H162" s="58"/>
      <c r="I162" s="58"/>
      <c r="K162" s="58"/>
      <c r="N162" s="58"/>
      <c r="O162" s="58"/>
    </row>
    <row r="163" spans="1:15" ht="14.4">
      <c r="A163" s="58"/>
      <c r="C163" s="58"/>
      <c r="D163" s="58"/>
      <c r="E163" s="58"/>
      <c r="F163" s="58"/>
      <c r="G163" s="58"/>
      <c r="H163" s="58"/>
      <c r="I163" s="58"/>
      <c r="K163" s="58"/>
      <c r="N163" s="58"/>
      <c r="O163" s="58"/>
    </row>
    <row r="164" spans="1:15" ht="14.4">
      <c r="A164" s="58"/>
      <c r="C164" s="58"/>
      <c r="D164" s="58"/>
      <c r="E164" s="58"/>
      <c r="F164" s="58"/>
      <c r="G164" s="58"/>
      <c r="H164" s="58"/>
      <c r="I164" s="58"/>
      <c r="K164" s="58"/>
      <c r="N164" s="58"/>
      <c r="O164" s="58"/>
    </row>
    <row r="165" spans="1:15" ht="14.4">
      <c r="A165" s="58"/>
      <c r="C165" s="58"/>
      <c r="D165" s="58"/>
      <c r="E165" s="58"/>
      <c r="F165" s="58"/>
      <c r="G165" s="58"/>
      <c r="H165" s="58"/>
      <c r="I165" s="58"/>
      <c r="K165" s="58"/>
      <c r="N165" s="58"/>
      <c r="O165" s="58"/>
    </row>
    <row r="166" spans="1:15" ht="14.4">
      <c r="A166" s="58"/>
      <c r="C166" s="58"/>
      <c r="D166" s="58"/>
      <c r="E166" s="58"/>
      <c r="F166" s="58"/>
      <c r="G166" s="58"/>
      <c r="H166" s="58"/>
      <c r="I166" s="58"/>
      <c r="K166" s="58"/>
      <c r="N166" s="58"/>
      <c r="O166" s="58"/>
    </row>
    <row r="167" spans="1:15" ht="14.4">
      <c r="A167" s="58"/>
      <c r="C167" s="58"/>
      <c r="D167" s="58"/>
      <c r="E167" s="58"/>
      <c r="F167" s="58"/>
      <c r="G167" s="58"/>
      <c r="H167" s="58"/>
      <c r="I167" s="58"/>
      <c r="K167" s="58"/>
      <c r="N167" s="58"/>
      <c r="O167" s="58"/>
    </row>
    <row r="168" spans="1:15" ht="14.4">
      <c r="A168" s="58"/>
      <c r="C168" s="58"/>
      <c r="D168" s="58"/>
      <c r="E168" s="58"/>
      <c r="F168" s="58"/>
      <c r="G168" s="58"/>
      <c r="H168" s="58"/>
      <c r="I168" s="58"/>
      <c r="K168" s="58"/>
      <c r="N168" s="58"/>
      <c r="O168" s="58"/>
    </row>
    <row r="169" spans="1:15" ht="14.4">
      <c r="A169" s="58"/>
      <c r="C169" s="58"/>
      <c r="D169" s="58"/>
      <c r="E169" s="58"/>
      <c r="F169" s="58"/>
      <c r="G169" s="58"/>
      <c r="H169" s="58"/>
      <c r="I169" s="58"/>
      <c r="K169" s="58"/>
      <c r="N169" s="58"/>
      <c r="O169" s="58"/>
    </row>
    <row r="170" spans="1:15" ht="14.4">
      <c r="A170" s="58"/>
      <c r="C170" s="58"/>
      <c r="D170" s="58"/>
      <c r="E170" s="58"/>
      <c r="F170" s="58"/>
      <c r="G170" s="58"/>
      <c r="H170" s="58"/>
      <c r="I170" s="58"/>
      <c r="K170" s="58"/>
      <c r="N170" s="58"/>
      <c r="O170" s="58"/>
    </row>
    <row r="171" spans="1:15" ht="14.4">
      <c r="A171" s="58"/>
      <c r="C171" s="58"/>
      <c r="D171" s="58"/>
      <c r="E171" s="58"/>
      <c r="F171" s="58"/>
      <c r="G171" s="58"/>
      <c r="H171" s="58"/>
      <c r="I171" s="58"/>
      <c r="K171" s="58"/>
      <c r="N171" s="58"/>
      <c r="O171" s="58"/>
    </row>
    <row r="172" spans="1:15" ht="14.4">
      <c r="A172" s="58"/>
      <c r="C172" s="58"/>
      <c r="D172" s="58"/>
      <c r="E172" s="58"/>
      <c r="F172" s="58"/>
      <c r="G172" s="58"/>
      <c r="H172" s="58"/>
      <c r="I172" s="58"/>
      <c r="K172" s="58"/>
      <c r="N172" s="58"/>
      <c r="O172" s="58"/>
    </row>
    <row r="173" spans="1:15" ht="14.4">
      <c r="A173" s="58"/>
      <c r="C173" s="58"/>
      <c r="D173" s="58"/>
      <c r="E173" s="58"/>
      <c r="F173" s="58"/>
      <c r="G173" s="58"/>
      <c r="H173" s="58"/>
      <c r="I173" s="58"/>
      <c r="K173" s="58"/>
      <c r="N173" s="58"/>
      <c r="O173" s="58"/>
    </row>
    <row r="174" spans="1:15" ht="14.4">
      <c r="A174" s="58"/>
      <c r="C174" s="58"/>
      <c r="D174" s="58"/>
      <c r="E174" s="58"/>
      <c r="F174" s="58"/>
      <c r="G174" s="58"/>
      <c r="H174" s="58"/>
      <c r="I174" s="58"/>
      <c r="K174" s="58"/>
      <c r="N174" s="58"/>
      <c r="O174" s="58"/>
    </row>
    <row r="175" spans="1:15" ht="14.4">
      <c r="A175" s="58"/>
      <c r="C175" s="58"/>
      <c r="D175" s="58"/>
      <c r="E175" s="58"/>
      <c r="F175" s="58"/>
      <c r="G175" s="58"/>
      <c r="H175" s="58"/>
      <c r="I175" s="58"/>
      <c r="K175" s="58"/>
      <c r="N175" s="58"/>
      <c r="O175" s="58"/>
    </row>
    <row r="176" spans="1:15" ht="14.4">
      <c r="A176" s="58"/>
      <c r="C176" s="58"/>
      <c r="D176" s="58"/>
      <c r="E176" s="58"/>
      <c r="F176" s="58"/>
      <c r="G176" s="58"/>
      <c r="H176" s="58"/>
      <c r="I176" s="58"/>
      <c r="K176" s="58"/>
      <c r="N176" s="58"/>
      <c r="O176" s="58"/>
    </row>
    <row r="177" spans="1:15" ht="14.4">
      <c r="A177" s="58"/>
      <c r="C177" s="58"/>
      <c r="D177" s="58"/>
      <c r="E177" s="58"/>
      <c r="F177" s="58"/>
      <c r="G177" s="58"/>
      <c r="H177" s="58"/>
      <c r="I177" s="58"/>
      <c r="K177" s="58"/>
      <c r="N177" s="58"/>
      <c r="O177" s="58"/>
    </row>
    <row r="178" spans="1:15" ht="14.4">
      <c r="A178" s="58"/>
      <c r="C178" s="58"/>
      <c r="D178" s="58"/>
      <c r="E178" s="58"/>
      <c r="F178" s="58"/>
      <c r="G178" s="58"/>
      <c r="H178" s="58"/>
      <c r="I178" s="58"/>
      <c r="K178" s="58"/>
      <c r="N178" s="58"/>
      <c r="O178" s="58"/>
    </row>
    <row r="179" spans="1:15" ht="14.4">
      <c r="A179" s="58"/>
      <c r="C179" s="58"/>
      <c r="D179" s="58"/>
      <c r="E179" s="58"/>
      <c r="F179" s="58"/>
      <c r="G179" s="58"/>
      <c r="H179" s="58"/>
      <c r="I179" s="58"/>
      <c r="K179" s="58"/>
      <c r="N179" s="58"/>
      <c r="O179" s="58"/>
    </row>
    <row r="180" spans="1:15" ht="14.4">
      <c r="A180" s="58"/>
      <c r="C180" s="58"/>
      <c r="D180" s="58"/>
      <c r="E180" s="58"/>
      <c r="F180" s="58"/>
      <c r="G180" s="58"/>
      <c r="H180" s="58"/>
      <c r="I180" s="58"/>
      <c r="K180" s="58"/>
      <c r="N180" s="58"/>
      <c r="O180" s="58"/>
    </row>
    <row r="181" spans="1:15" ht="14.4">
      <c r="A181" s="58"/>
      <c r="C181" s="58"/>
      <c r="D181" s="58"/>
      <c r="E181" s="58"/>
      <c r="F181" s="58"/>
      <c r="G181" s="58"/>
      <c r="H181" s="58"/>
      <c r="I181" s="58"/>
      <c r="K181" s="58"/>
      <c r="N181" s="58"/>
      <c r="O181" s="58"/>
    </row>
    <row r="182" spans="1:15" ht="14.4">
      <c r="A182" s="58"/>
      <c r="C182" s="58"/>
      <c r="D182" s="58"/>
      <c r="E182" s="58"/>
      <c r="F182" s="58"/>
      <c r="G182" s="58"/>
      <c r="H182" s="58"/>
      <c r="I182" s="58"/>
      <c r="K182" s="58"/>
      <c r="N182" s="58"/>
      <c r="O182" s="58"/>
    </row>
    <row r="183" spans="1:15" ht="14.4">
      <c r="A183" s="58"/>
      <c r="C183" s="58"/>
      <c r="D183" s="58"/>
      <c r="E183" s="58"/>
      <c r="F183" s="58"/>
      <c r="G183" s="58"/>
      <c r="H183" s="58"/>
      <c r="I183" s="58"/>
      <c r="K183" s="58"/>
      <c r="N183" s="58"/>
      <c r="O183" s="58"/>
    </row>
    <row r="184" spans="1:15" ht="14.4">
      <c r="A184" s="58"/>
      <c r="C184" s="58"/>
      <c r="D184" s="58"/>
      <c r="E184" s="58"/>
      <c r="F184" s="58"/>
      <c r="G184" s="58"/>
      <c r="H184" s="58"/>
      <c r="I184" s="58"/>
      <c r="K184" s="58"/>
      <c r="N184" s="58"/>
      <c r="O184" s="58"/>
    </row>
    <row r="185" spans="1:15" ht="14.4">
      <c r="A185" s="58"/>
      <c r="C185" s="58"/>
      <c r="D185" s="58"/>
      <c r="E185" s="58"/>
      <c r="F185" s="58"/>
      <c r="G185" s="58"/>
      <c r="H185" s="58"/>
      <c r="I185" s="58"/>
      <c r="K185" s="58"/>
      <c r="N185" s="58"/>
      <c r="O185" s="58"/>
    </row>
    <row r="186" spans="1:15" ht="14.4">
      <c r="A186" s="58"/>
      <c r="C186" s="58"/>
      <c r="D186" s="58"/>
      <c r="E186" s="58"/>
      <c r="F186" s="58"/>
      <c r="G186" s="58"/>
      <c r="H186" s="58"/>
      <c r="I186" s="58"/>
      <c r="K186" s="58"/>
      <c r="N186" s="58"/>
      <c r="O186" s="58"/>
    </row>
    <row r="187" spans="1:15" ht="14.4">
      <c r="A187" s="58"/>
      <c r="C187" s="58"/>
      <c r="D187" s="58"/>
      <c r="E187" s="58"/>
      <c r="F187" s="58"/>
      <c r="G187" s="58"/>
      <c r="H187" s="58"/>
      <c r="I187" s="58"/>
      <c r="K187" s="58"/>
      <c r="N187" s="58"/>
      <c r="O187" s="58"/>
    </row>
    <row r="188" spans="1:15" ht="14.4">
      <c r="A188" s="58"/>
      <c r="C188" s="58"/>
      <c r="D188" s="58"/>
      <c r="E188" s="58"/>
      <c r="F188" s="58"/>
      <c r="G188" s="58"/>
      <c r="H188" s="58"/>
      <c r="I188" s="58"/>
      <c r="K188" s="58"/>
      <c r="N188" s="58"/>
      <c r="O188" s="58"/>
    </row>
    <row r="189" spans="1:15" ht="14.4">
      <c r="A189" s="58"/>
      <c r="C189" s="58"/>
      <c r="D189" s="58"/>
      <c r="E189" s="58"/>
      <c r="F189" s="58"/>
      <c r="G189" s="58"/>
      <c r="H189" s="58"/>
      <c r="I189" s="58"/>
      <c r="K189" s="58"/>
      <c r="N189" s="58"/>
      <c r="O189" s="58"/>
    </row>
    <row r="190" spans="1:15" ht="14.4">
      <c r="A190" s="58"/>
      <c r="C190" s="58"/>
      <c r="D190" s="58"/>
      <c r="E190" s="58"/>
      <c r="F190" s="58"/>
      <c r="G190" s="58"/>
      <c r="H190" s="58"/>
      <c r="I190" s="58"/>
      <c r="K190" s="58"/>
      <c r="N190" s="58"/>
      <c r="O190" s="58"/>
    </row>
    <row r="191" spans="1:15" ht="14.4">
      <c r="A191" s="58"/>
      <c r="C191" s="58"/>
      <c r="D191" s="58"/>
      <c r="E191" s="58"/>
      <c r="F191" s="58"/>
      <c r="G191" s="58"/>
      <c r="H191" s="58"/>
      <c r="I191" s="58"/>
      <c r="K191" s="58"/>
      <c r="N191" s="58"/>
      <c r="O191" s="58"/>
    </row>
    <row r="192" spans="1:15" ht="14.4">
      <c r="A192" s="58"/>
      <c r="C192" s="58"/>
      <c r="D192" s="58"/>
      <c r="E192" s="58"/>
      <c r="F192" s="58"/>
      <c r="G192" s="58"/>
      <c r="H192" s="58"/>
      <c r="I192" s="58"/>
      <c r="K192" s="58"/>
      <c r="N192" s="58"/>
      <c r="O192" s="58"/>
    </row>
    <row r="193" spans="1:15" ht="14.4">
      <c r="A193" s="58"/>
      <c r="C193" s="58"/>
      <c r="D193" s="58"/>
      <c r="E193" s="58"/>
      <c r="F193" s="58"/>
      <c r="G193" s="58"/>
      <c r="H193" s="58"/>
      <c r="I193" s="58"/>
      <c r="K193" s="58"/>
      <c r="N193" s="58"/>
      <c r="O193" s="58"/>
    </row>
    <row r="194" spans="1:15" ht="14.4">
      <c r="A194" s="58"/>
      <c r="C194" s="58"/>
      <c r="D194" s="58"/>
      <c r="E194" s="58"/>
      <c r="F194" s="58"/>
      <c r="G194" s="58"/>
      <c r="H194" s="58"/>
      <c r="I194" s="58"/>
      <c r="K194" s="58"/>
      <c r="N194" s="58"/>
      <c r="O194" s="58"/>
    </row>
    <row r="195" spans="1:15" ht="14.4">
      <c r="A195" s="58"/>
      <c r="C195" s="58"/>
      <c r="D195" s="58"/>
      <c r="E195" s="58"/>
      <c r="F195" s="58"/>
      <c r="G195" s="58"/>
      <c r="H195" s="58"/>
      <c r="I195" s="58"/>
      <c r="K195" s="58"/>
      <c r="N195" s="58"/>
      <c r="O195" s="58"/>
    </row>
    <row r="196" spans="1:15" ht="14.4">
      <c r="A196" s="58"/>
      <c r="C196" s="58"/>
      <c r="D196" s="58"/>
      <c r="E196" s="58"/>
      <c r="F196" s="58"/>
      <c r="G196" s="58"/>
      <c r="H196" s="58"/>
      <c r="I196" s="58"/>
      <c r="K196" s="58"/>
      <c r="N196" s="58"/>
      <c r="O196" s="58"/>
    </row>
    <row r="197" spans="1:15" ht="14.4">
      <c r="A197" s="58"/>
      <c r="C197" s="58"/>
      <c r="D197" s="58"/>
      <c r="E197" s="58"/>
      <c r="F197" s="58"/>
      <c r="G197" s="58"/>
      <c r="H197" s="58"/>
      <c r="I197" s="58"/>
      <c r="K197" s="58"/>
      <c r="N197" s="58"/>
      <c r="O197" s="58"/>
    </row>
    <row r="198" spans="1:15" ht="14.4">
      <c r="A198" s="58"/>
      <c r="C198" s="58"/>
      <c r="D198" s="58"/>
      <c r="E198" s="58"/>
      <c r="F198" s="58"/>
      <c r="G198" s="58"/>
      <c r="H198" s="58"/>
      <c r="I198" s="58"/>
      <c r="K198" s="58"/>
      <c r="N198" s="58"/>
      <c r="O198" s="58"/>
    </row>
    <row r="199" spans="1:15" ht="14.4">
      <c r="A199" s="58"/>
      <c r="C199" s="58"/>
      <c r="D199" s="58"/>
      <c r="E199" s="58"/>
      <c r="F199" s="58"/>
      <c r="G199" s="58"/>
      <c r="H199" s="58"/>
      <c r="I199" s="58"/>
      <c r="K199" s="58"/>
      <c r="N199" s="58"/>
      <c r="O199" s="58"/>
    </row>
    <row r="200" spans="1:15" ht="14.4">
      <c r="A200" s="58"/>
      <c r="C200" s="58"/>
      <c r="D200" s="58"/>
      <c r="E200" s="58"/>
      <c r="F200" s="58"/>
      <c r="G200" s="58"/>
      <c r="H200" s="58"/>
      <c r="I200" s="58"/>
      <c r="K200" s="58"/>
      <c r="N200" s="58"/>
      <c r="O200" s="58"/>
    </row>
    <row r="201" spans="1:15" ht="14.4">
      <c r="A201" s="58"/>
      <c r="C201" s="58"/>
      <c r="D201" s="58"/>
      <c r="E201" s="58"/>
      <c r="F201" s="58"/>
      <c r="G201" s="58"/>
      <c r="H201" s="58"/>
      <c r="I201" s="58"/>
      <c r="K201" s="58"/>
      <c r="N201" s="58"/>
      <c r="O201" s="58"/>
    </row>
    <row r="202" spans="1:15" ht="14.4">
      <c r="A202" s="58"/>
      <c r="C202" s="58"/>
      <c r="D202" s="58"/>
      <c r="E202" s="58"/>
      <c r="F202" s="58"/>
      <c r="G202" s="58"/>
      <c r="H202" s="58"/>
      <c r="I202" s="58"/>
      <c r="K202" s="58"/>
      <c r="N202" s="58"/>
      <c r="O202" s="58"/>
    </row>
    <row r="203" spans="1:15" ht="14.4">
      <c r="A203" s="58"/>
      <c r="C203" s="58"/>
      <c r="D203" s="58"/>
      <c r="E203" s="58"/>
      <c r="F203" s="58"/>
      <c r="G203" s="58"/>
      <c r="H203" s="58"/>
      <c r="I203" s="58"/>
      <c r="K203" s="58"/>
      <c r="N203" s="58"/>
      <c r="O203" s="58"/>
    </row>
    <row r="204" spans="1:15" ht="14.4">
      <c r="A204" s="58"/>
      <c r="C204" s="58"/>
      <c r="D204" s="58"/>
      <c r="E204" s="58"/>
      <c r="F204" s="58"/>
      <c r="G204" s="58"/>
      <c r="H204" s="58"/>
      <c r="I204" s="58"/>
      <c r="K204" s="58"/>
      <c r="N204" s="58"/>
      <c r="O204" s="58"/>
    </row>
    <row r="205" spans="1:15" ht="14.4">
      <c r="A205" s="58"/>
      <c r="C205" s="58"/>
      <c r="D205" s="58"/>
      <c r="E205" s="58"/>
      <c r="F205" s="58"/>
      <c r="G205" s="58"/>
      <c r="H205" s="58"/>
      <c r="I205" s="58"/>
      <c r="K205" s="58"/>
      <c r="N205" s="58"/>
      <c r="O205" s="58"/>
    </row>
    <row r="206" spans="1:15" ht="14.4">
      <c r="A206" s="58"/>
      <c r="C206" s="58"/>
      <c r="D206" s="58"/>
      <c r="E206" s="58"/>
      <c r="F206" s="58"/>
      <c r="G206" s="58"/>
      <c r="H206" s="58"/>
      <c r="I206" s="58"/>
      <c r="K206" s="58"/>
      <c r="N206" s="58"/>
      <c r="O206" s="58"/>
    </row>
    <row r="207" spans="1:15" ht="14.4">
      <c r="A207" s="58"/>
      <c r="C207" s="58"/>
      <c r="D207" s="58"/>
      <c r="E207" s="58"/>
      <c r="F207" s="58"/>
      <c r="G207" s="58"/>
      <c r="H207" s="58"/>
      <c r="I207" s="58"/>
      <c r="K207" s="58"/>
      <c r="N207" s="58"/>
      <c r="O207" s="58"/>
    </row>
    <row r="208" spans="1:15" ht="14.4">
      <c r="A208" s="58"/>
      <c r="C208" s="58"/>
      <c r="D208" s="58"/>
      <c r="E208" s="58"/>
      <c r="F208" s="58"/>
      <c r="G208" s="58"/>
      <c r="H208" s="58"/>
      <c r="I208" s="58"/>
      <c r="K208" s="58"/>
      <c r="N208" s="58"/>
      <c r="O208" s="58"/>
    </row>
    <row r="209" spans="1:15" ht="14.4">
      <c r="A209" s="58"/>
      <c r="C209" s="58"/>
      <c r="D209" s="58"/>
      <c r="E209" s="58"/>
      <c r="F209" s="58"/>
      <c r="G209" s="58"/>
      <c r="H209" s="58"/>
      <c r="I209" s="58"/>
      <c r="K209" s="58"/>
      <c r="N209" s="58"/>
      <c r="O209" s="58"/>
    </row>
    <row r="210" spans="1:15" ht="14.4">
      <c r="A210" s="58"/>
      <c r="C210" s="58"/>
      <c r="D210" s="58"/>
      <c r="E210" s="58"/>
      <c r="F210" s="58"/>
      <c r="G210" s="58"/>
      <c r="H210" s="58"/>
      <c r="I210" s="58"/>
      <c r="K210" s="58"/>
      <c r="N210" s="58"/>
      <c r="O210" s="58"/>
    </row>
    <row r="211" spans="1:15" ht="14.4">
      <c r="A211" s="58"/>
      <c r="C211" s="58"/>
      <c r="D211" s="58"/>
      <c r="E211" s="58"/>
      <c r="F211" s="58"/>
      <c r="G211" s="58"/>
      <c r="H211" s="58"/>
      <c r="I211" s="58"/>
      <c r="K211" s="58"/>
      <c r="N211" s="58"/>
      <c r="O211" s="58"/>
    </row>
    <row r="212" spans="1:15" ht="14.4">
      <c r="A212" s="58"/>
      <c r="C212" s="58"/>
      <c r="D212" s="58"/>
      <c r="E212" s="58"/>
      <c r="F212" s="58"/>
      <c r="G212" s="58"/>
      <c r="H212" s="58"/>
      <c r="I212" s="58"/>
      <c r="K212" s="58"/>
      <c r="N212" s="58"/>
      <c r="O212" s="58"/>
    </row>
    <row r="213" spans="1:15" ht="14.4">
      <c r="A213" s="58"/>
      <c r="C213" s="58"/>
      <c r="D213" s="58"/>
      <c r="E213" s="58"/>
      <c r="F213" s="58"/>
      <c r="G213" s="58"/>
      <c r="H213" s="58"/>
      <c r="I213" s="58"/>
      <c r="K213" s="58"/>
      <c r="N213" s="58"/>
      <c r="O213" s="58"/>
    </row>
    <row r="214" spans="1:15" ht="14.4">
      <c r="A214" s="58"/>
      <c r="C214" s="58"/>
      <c r="D214" s="58"/>
      <c r="E214" s="58"/>
      <c r="F214" s="58"/>
      <c r="G214" s="58"/>
      <c r="H214" s="58"/>
      <c r="I214" s="58"/>
      <c r="K214" s="58"/>
      <c r="N214" s="58"/>
      <c r="O214" s="58"/>
    </row>
    <row r="215" spans="1:15" ht="14.4">
      <c r="A215" s="58"/>
      <c r="C215" s="58"/>
      <c r="D215" s="58"/>
      <c r="E215" s="58"/>
      <c r="F215" s="58"/>
      <c r="G215" s="58"/>
      <c r="H215" s="58"/>
      <c r="I215" s="58"/>
      <c r="K215" s="58"/>
      <c r="N215" s="58"/>
      <c r="O215" s="58"/>
    </row>
    <row r="216" spans="1:15" ht="14.4">
      <c r="A216" s="58"/>
      <c r="C216" s="58"/>
      <c r="D216" s="58"/>
      <c r="E216" s="58"/>
      <c r="F216" s="58"/>
      <c r="G216" s="58"/>
      <c r="H216" s="58"/>
      <c r="I216" s="58"/>
      <c r="K216" s="58"/>
      <c r="N216" s="58"/>
      <c r="O216" s="58"/>
    </row>
    <row r="217" spans="1:15" ht="14.4">
      <c r="A217" s="58"/>
      <c r="C217" s="58"/>
      <c r="D217" s="58"/>
      <c r="E217" s="58"/>
      <c r="F217" s="58"/>
      <c r="G217" s="58"/>
      <c r="H217" s="58"/>
      <c r="I217" s="58"/>
      <c r="K217" s="58"/>
      <c r="N217" s="58"/>
      <c r="O217" s="58"/>
    </row>
    <row r="218" spans="1:15" ht="14.4">
      <c r="A218" s="58"/>
      <c r="C218" s="58"/>
      <c r="D218" s="58"/>
      <c r="E218" s="58"/>
      <c r="F218" s="58"/>
      <c r="G218" s="58"/>
      <c r="H218" s="58"/>
      <c r="I218" s="58"/>
      <c r="K218" s="58"/>
      <c r="N218" s="58"/>
      <c r="O218" s="58"/>
    </row>
    <row r="219" spans="1:15" ht="14.4">
      <c r="A219" s="58"/>
      <c r="C219" s="58"/>
      <c r="D219" s="58"/>
      <c r="E219" s="58"/>
      <c r="F219" s="58"/>
      <c r="G219" s="58"/>
      <c r="H219" s="58"/>
      <c r="I219" s="58"/>
      <c r="K219" s="58"/>
      <c r="N219" s="58"/>
      <c r="O219" s="58"/>
    </row>
    <row r="220" spans="1:15" ht="14.4">
      <c r="A220" s="58"/>
      <c r="C220" s="58"/>
      <c r="D220" s="58"/>
      <c r="E220" s="58"/>
      <c r="F220" s="58"/>
      <c r="G220" s="58"/>
      <c r="H220" s="58"/>
      <c r="I220" s="58"/>
      <c r="K220" s="58"/>
      <c r="N220" s="58"/>
      <c r="O220" s="58"/>
    </row>
    <row r="221" spans="1:15" ht="14.4">
      <c r="A221" s="58"/>
      <c r="C221" s="58"/>
      <c r="D221" s="58"/>
      <c r="E221" s="58"/>
      <c r="F221" s="58"/>
      <c r="G221" s="58"/>
      <c r="H221" s="58"/>
      <c r="I221" s="58"/>
      <c r="K221" s="58"/>
      <c r="N221" s="58"/>
      <c r="O221" s="58"/>
    </row>
    <row r="222" spans="1:15" ht="14.4">
      <c r="A222" s="58"/>
      <c r="C222" s="58"/>
      <c r="D222" s="58"/>
      <c r="E222" s="58"/>
      <c r="F222" s="58"/>
      <c r="G222" s="58"/>
      <c r="H222" s="58"/>
      <c r="I222" s="58"/>
      <c r="K222" s="58"/>
      <c r="N222" s="58"/>
      <c r="O222" s="58"/>
    </row>
    <row r="223" spans="1:15" ht="14.4">
      <c r="A223" s="58"/>
      <c r="C223" s="58"/>
      <c r="D223" s="58"/>
      <c r="E223" s="58"/>
      <c r="F223" s="58"/>
      <c r="G223" s="58"/>
      <c r="H223" s="58"/>
      <c r="I223" s="58"/>
      <c r="K223" s="58"/>
      <c r="N223" s="58"/>
      <c r="O223" s="58"/>
    </row>
    <row r="224" spans="1:15" ht="14.4">
      <c r="A224" s="58"/>
      <c r="C224" s="58"/>
      <c r="D224" s="58"/>
      <c r="E224" s="58"/>
      <c r="F224" s="58"/>
      <c r="G224" s="58"/>
      <c r="H224" s="58"/>
      <c r="I224" s="58"/>
      <c r="K224" s="58"/>
      <c r="N224" s="58"/>
      <c r="O224" s="58"/>
    </row>
    <row r="225" spans="1:15" ht="14.4">
      <c r="A225" s="58"/>
      <c r="C225" s="58"/>
      <c r="D225" s="58"/>
      <c r="E225" s="58"/>
      <c r="F225" s="58"/>
      <c r="G225" s="58"/>
      <c r="H225" s="58"/>
      <c r="I225" s="58"/>
      <c r="K225" s="58"/>
      <c r="N225" s="58"/>
      <c r="O225" s="58"/>
    </row>
    <row r="226" spans="1:15" ht="14.4">
      <c r="A226" s="58"/>
      <c r="C226" s="58"/>
      <c r="D226" s="58"/>
      <c r="E226" s="58"/>
      <c r="F226" s="58"/>
      <c r="G226" s="58"/>
      <c r="H226" s="58"/>
      <c r="I226" s="58"/>
      <c r="K226" s="58"/>
      <c r="N226" s="58"/>
      <c r="O226" s="58"/>
    </row>
    <row r="227" spans="1:15" ht="14.4">
      <c r="A227" s="58"/>
      <c r="C227" s="58"/>
      <c r="D227" s="58"/>
      <c r="E227" s="58"/>
      <c r="F227" s="58"/>
      <c r="G227" s="58"/>
      <c r="H227" s="58"/>
      <c r="I227" s="58"/>
      <c r="K227" s="58"/>
      <c r="N227" s="58"/>
      <c r="O227" s="58"/>
    </row>
    <row r="228" spans="1:15" ht="14.4">
      <c r="A228" s="58"/>
      <c r="C228" s="58"/>
      <c r="D228" s="58"/>
      <c r="E228" s="58"/>
      <c r="F228" s="58"/>
      <c r="G228" s="58"/>
      <c r="H228" s="58"/>
      <c r="I228" s="58"/>
      <c r="K228" s="58"/>
      <c r="N228" s="58"/>
      <c r="O228" s="58"/>
    </row>
    <row r="229" spans="1:15" ht="14.4">
      <c r="A229" s="58"/>
      <c r="C229" s="58"/>
      <c r="D229" s="58"/>
      <c r="E229" s="58"/>
      <c r="F229" s="58"/>
      <c r="G229" s="58"/>
      <c r="H229" s="58"/>
      <c r="I229" s="58"/>
      <c r="K229" s="58"/>
      <c r="N229" s="58"/>
      <c r="O229" s="58"/>
    </row>
    <row r="230" spans="1:15" ht="14.4">
      <c r="A230" s="58"/>
      <c r="C230" s="58"/>
      <c r="D230" s="58"/>
      <c r="E230" s="58"/>
      <c r="F230" s="58"/>
      <c r="G230" s="58"/>
      <c r="H230" s="58"/>
      <c r="I230" s="58"/>
      <c r="K230" s="58"/>
      <c r="N230" s="58"/>
      <c r="O230" s="58"/>
    </row>
    <row r="231" spans="1:15" ht="14.4">
      <c r="A231" s="58"/>
      <c r="C231" s="58"/>
      <c r="D231" s="58"/>
      <c r="E231" s="58"/>
      <c r="F231" s="58"/>
      <c r="G231" s="58"/>
      <c r="H231" s="58"/>
      <c r="I231" s="58"/>
      <c r="K231" s="58"/>
      <c r="N231" s="58"/>
      <c r="O231" s="58"/>
    </row>
    <row r="232" spans="1:15" ht="14.4">
      <c r="A232" s="58"/>
      <c r="C232" s="58"/>
      <c r="D232" s="58"/>
      <c r="E232" s="58"/>
      <c r="F232" s="58"/>
      <c r="G232" s="58"/>
      <c r="H232" s="58"/>
      <c r="I232" s="58"/>
      <c r="K232" s="58"/>
      <c r="N232" s="58"/>
      <c r="O232" s="58"/>
    </row>
    <row r="233" spans="1:15" ht="14.4">
      <c r="A233" s="58"/>
      <c r="C233" s="58"/>
      <c r="D233" s="58"/>
      <c r="E233" s="58"/>
      <c r="F233" s="58"/>
      <c r="G233" s="58"/>
      <c r="H233" s="58"/>
      <c r="I233" s="58"/>
      <c r="K233" s="58"/>
      <c r="N233" s="58"/>
      <c r="O233" s="58"/>
    </row>
    <row r="234" spans="1:15" ht="14.4">
      <c r="A234" s="58"/>
      <c r="C234" s="58"/>
      <c r="D234" s="58"/>
      <c r="E234" s="58"/>
      <c r="F234" s="58"/>
      <c r="G234" s="58"/>
      <c r="H234" s="58"/>
      <c r="I234" s="58"/>
      <c r="K234" s="58"/>
      <c r="N234" s="58"/>
      <c r="O234" s="58"/>
    </row>
    <row r="235" spans="1:15" ht="14.4">
      <c r="A235" s="58"/>
      <c r="C235" s="58"/>
      <c r="D235" s="58"/>
      <c r="E235" s="58"/>
      <c r="F235" s="58"/>
      <c r="G235" s="58"/>
      <c r="H235" s="58"/>
      <c r="I235" s="58"/>
      <c r="K235" s="58"/>
      <c r="N235" s="58"/>
      <c r="O235" s="58"/>
    </row>
    <row r="236" spans="1:15" ht="14.4">
      <c r="A236" s="58"/>
      <c r="C236" s="58"/>
      <c r="D236" s="58"/>
      <c r="E236" s="58"/>
      <c r="F236" s="58"/>
      <c r="G236" s="58"/>
      <c r="H236" s="58"/>
      <c r="I236" s="58"/>
      <c r="K236" s="58"/>
      <c r="N236" s="58"/>
      <c r="O236" s="58"/>
    </row>
    <row r="237" spans="1:15" ht="14.4">
      <c r="A237" s="58"/>
      <c r="C237" s="58"/>
      <c r="D237" s="58"/>
      <c r="E237" s="58"/>
      <c r="F237" s="58"/>
      <c r="G237" s="58"/>
      <c r="H237" s="58"/>
      <c r="I237" s="58"/>
      <c r="K237" s="58"/>
      <c r="N237" s="58"/>
      <c r="O237" s="58"/>
    </row>
    <row r="238" spans="1:15" ht="14.4">
      <c r="A238" s="58"/>
      <c r="C238" s="58"/>
      <c r="D238" s="58"/>
      <c r="E238" s="58"/>
      <c r="F238" s="58"/>
      <c r="G238" s="58"/>
      <c r="H238" s="58"/>
      <c r="I238" s="58"/>
      <c r="K238" s="58"/>
      <c r="N238" s="58"/>
      <c r="O238" s="58"/>
    </row>
    <row r="239" spans="1:15" ht="14.4">
      <c r="A239" s="58"/>
      <c r="C239" s="58"/>
      <c r="D239" s="58"/>
      <c r="E239" s="58"/>
      <c r="F239" s="58"/>
      <c r="G239" s="58"/>
      <c r="H239" s="58"/>
      <c r="I239" s="58"/>
      <c r="K239" s="58"/>
      <c r="N239" s="58"/>
      <c r="O239" s="58"/>
    </row>
    <row r="240" spans="1:15" ht="14.4">
      <c r="A240" s="58"/>
      <c r="C240" s="58"/>
      <c r="D240" s="58"/>
      <c r="E240" s="58"/>
      <c r="F240" s="58"/>
      <c r="G240" s="58"/>
      <c r="H240" s="58"/>
      <c r="I240" s="58"/>
      <c r="K240" s="58"/>
      <c r="N240" s="58"/>
      <c r="O240" s="58"/>
    </row>
    <row r="241" spans="1:15" ht="14.4">
      <c r="A241" s="58"/>
      <c r="C241" s="58"/>
      <c r="D241" s="58"/>
      <c r="E241" s="58"/>
      <c r="F241" s="58"/>
      <c r="G241" s="58"/>
      <c r="H241" s="58"/>
      <c r="I241" s="58"/>
      <c r="K241" s="58"/>
      <c r="N241" s="58"/>
      <c r="O241" s="58"/>
    </row>
    <row r="242" spans="1:15" ht="14.4">
      <c r="A242" s="58"/>
      <c r="C242" s="58"/>
      <c r="D242" s="58"/>
      <c r="E242" s="58"/>
      <c r="F242" s="58"/>
      <c r="G242" s="58"/>
      <c r="H242" s="58"/>
      <c r="I242" s="58"/>
      <c r="K242" s="58"/>
      <c r="N242" s="58"/>
      <c r="O242" s="58"/>
    </row>
    <row r="243" spans="1:15" ht="14.4">
      <c r="A243" s="58"/>
      <c r="C243" s="58"/>
      <c r="D243" s="58"/>
      <c r="E243" s="58"/>
      <c r="F243" s="58"/>
      <c r="G243" s="58"/>
      <c r="H243" s="58"/>
      <c r="I243" s="58"/>
      <c r="K243" s="58"/>
      <c r="N243" s="58"/>
      <c r="O243" s="58"/>
    </row>
    <row r="244" spans="1:15" ht="14.4">
      <c r="A244" s="58"/>
      <c r="C244" s="58"/>
      <c r="D244" s="58"/>
      <c r="E244" s="58"/>
      <c r="F244" s="58"/>
      <c r="G244" s="58"/>
      <c r="H244" s="58"/>
      <c r="I244" s="58"/>
      <c r="K244" s="58"/>
      <c r="N244" s="58"/>
      <c r="O244" s="58"/>
    </row>
    <row r="245" spans="1:15" ht="14.4">
      <c r="A245" s="58"/>
      <c r="C245" s="58"/>
      <c r="D245" s="58"/>
      <c r="E245" s="58"/>
      <c r="F245" s="58"/>
      <c r="G245" s="58"/>
      <c r="H245" s="58"/>
      <c r="I245" s="58"/>
      <c r="K245" s="58"/>
      <c r="N245" s="58"/>
      <c r="O245" s="58"/>
    </row>
    <row r="246" spans="1:15" ht="14.4">
      <c r="A246" s="58"/>
      <c r="C246" s="58"/>
      <c r="D246" s="58"/>
      <c r="E246" s="58"/>
      <c r="F246" s="58"/>
      <c r="G246" s="58"/>
      <c r="H246" s="58"/>
      <c r="I246" s="58"/>
      <c r="K246" s="58"/>
      <c r="N246" s="58"/>
      <c r="O246" s="58"/>
    </row>
    <row r="247" spans="1:15" ht="14.4">
      <c r="A247" s="58"/>
      <c r="C247" s="58"/>
      <c r="D247" s="58"/>
      <c r="E247" s="58"/>
      <c r="F247" s="58"/>
      <c r="G247" s="58"/>
      <c r="H247" s="58"/>
      <c r="I247" s="58"/>
      <c r="K247" s="58"/>
      <c r="N247" s="58"/>
      <c r="O247" s="58"/>
    </row>
    <row r="248" spans="1:15" ht="14.4">
      <c r="A248" s="58"/>
      <c r="C248" s="58"/>
      <c r="D248" s="58"/>
      <c r="E248" s="58"/>
      <c r="F248" s="58"/>
      <c r="G248" s="58"/>
      <c r="H248" s="58"/>
      <c r="I248" s="58"/>
      <c r="K248" s="58"/>
      <c r="N248" s="58"/>
      <c r="O248" s="58"/>
    </row>
    <row r="249" spans="1:15" ht="14.4">
      <c r="A249" s="58"/>
      <c r="C249" s="58"/>
      <c r="D249" s="58"/>
      <c r="E249" s="58"/>
      <c r="F249" s="58"/>
      <c r="G249" s="58"/>
      <c r="H249" s="58"/>
      <c r="I249" s="58"/>
      <c r="K249" s="58"/>
      <c r="N249" s="58"/>
      <c r="O249" s="58"/>
    </row>
    <row r="250" spans="1:15" ht="14.4">
      <c r="A250" s="58"/>
      <c r="C250" s="58"/>
      <c r="D250" s="58"/>
      <c r="E250" s="58"/>
      <c r="F250" s="58"/>
      <c r="G250" s="58"/>
      <c r="H250" s="58"/>
      <c r="I250" s="58"/>
      <c r="K250" s="58"/>
      <c r="N250" s="58"/>
      <c r="O250" s="58"/>
    </row>
    <row r="251" spans="1:15" ht="14.4">
      <c r="A251" s="58"/>
      <c r="C251" s="58"/>
      <c r="D251" s="58"/>
      <c r="E251" s="58"/>
      <c r="F251" s="58"/>
      <c r="G251" s="58"/>
      <c r="H251" s="58"/>
      <c r="I251" s="58"/>
      <c r="K251" s="58"/>
      <c r="N251" s="58"/>
      <c r="O251" s="58"/>
    </row>
    <row r="252" spans="1:15" ht="14.4">
      <c r="A252" s="58"/>
      <c r="C252" s="58"/>
      <c r="D252" s="58"/>
      <c r="E252" s="58"/>
      <c r="F252" s="58"/>
      <c r="G252" s="58"/>
      <c r="H252" s="58"/>
      <c r="I252" s="58"/>
      <c r="K252" s="58"/>
      <c r="N252" s="58"/>
      <c r="O252" s="58"/>
    </row>
    <row r="253" spans="1:15" ht="14.4">
      <c r="A253" s="58"/>
      <c r="C253" s="58"/>
      <c r="D253" s="58"/>
      <c r="E253" s="58"/>
      <c r="F253" s="58"/>
      <c r="G253" s="58"/>
      <c r="H253" s="58"/>
      <c r="I253" s="58"/>
      <c r="K253" s="58"/>
      <c r="N253" s="58"/>
      <c r="O253" s="58"/>
    </row>
    <row r="254" spans="1:15" ht="14.4">
      <c r="A254" s="58"/>
      <c r="C254" s="58"/>
      <c r="D254" s="58"/>
      <c r="E254" s="58"/>
      <c r="F254" s="58"/>
      <c r="G254" s="58"/>
      <c r="H254" s="58"/>
      <c r="I254" s="58"/>
      <c r="K254" s="58"/>
      <c r="N254" s="58"/>
      <c r="O254" s="58"/>
    </row>
    <row r="255" spans="1:15" ht="14.4">
      <c r="A255" s="58"/>
      <c r="C255" s="58"/>
      <c r="D255" s="58"/>
      <c r="E255" s="58"/>
      <c r="F255" s="58"/>
      <c r="G255" s="58"/>
      <c r="H255" s="58"/>
      <c r="I255" s="58"/>
      <c r="K255" s="58"/>
      <c r="N255" s="58"/>
      <c r="O255" s="58"/>
    </row>
    <row r="256" spans="1:15" ht="14.4">
      <c r="A256" s="58"/>
      <c r="C256" s="58"/>
      <c r="D256" s="58"/>
      <c r="E256" s="58"/>
      <c r="F256" s="58"/>
      <c r="G256" s="58"/>
      <c r="H256" s="58"/>
      <c r="I256" s="58"/>
      <c r="K256" s="58"/>
      <c r="N256" s="58"/>
      <c r="O256" s="58"/>
    </row>
    <row r="257" spans="1:15" ht="14.4">
      <c r="A257" s="58"/>
      <c r="C257" s="58"/>
      <c r="D257" s="58"/>
      <c r="E257" s="58"/>
      <c r="F257" s="58"/>
      <c r="G257" s="58"/>
      <c r="H257" s="58"/>
      <c r="I257" s="58"/>
      <c r="K257" s="58"/>
      <c r="N257" s="58"/>
      <c r="O257" s="58"/>
    </row>
    <row r="258" spans="1:15" ht="14.4">
      <c r="A258" s="58"/>
      <c r="C258" s="58"/>
      <c r="D258" s="58"/>
      <c r="E258" s="58"/>
      <c r="F258" s="58"/>
      <c r="G258" s="58"/>
      <c r="H258" s="58"/>
      <c r="I258" s="58"/>
      <c r="K258" s="58"/>
      <c r="N258" s="58"/>
      <c r="O258" s="58"/>
    </row>
    <row r="259" spans="1:15" ht="14.4">
      <c r="A259" s="58"/>
      <c r="C259" s="58"/>
      <c r="D259" s="58"/>
      <c r="E259" s="58"/>
      <c r="F259" s="58"/>
      <c r="G259" s="58"/>
      <c r="H259" s="58"/>
      <c r="I259" s="58"/>
      <c r="K259" s="58"/>
      <c r="N259" s="58"/>
      <c r="O259" s="58"/>
    </row>
    <row r="260" spans="1:15" ht="14.4">
      <c r="A260" s="58"/>
      <c r="C260" s="58"/>
      <c r="D260" s="58"/>
      <c r="E260" s="58"/>
      <c r="F260" s="58"/>
      <c r="G260" s="58"/>
      <c r="H260" s="58"/>
      <c r="I260" s="58"/>
      <c r="K260" s="58"/>
      <c r="N260" s="58"/>
      <c r="O260" s="58"/>
    </row>
    <row r="261" spans="1:15" ht="14.4">
      <c r="A261" s="58"/>
      <c r="C261" s="58"/>
      <c r="D261" s="58"/>
      <c r="E261" s="58"/>
      <c r="F261" s="58"/>
      <c r="G261" s="58"/>
      <c r="H261" s="58"/>
      <c r="I261" s="58"/>
      <c r="K261" s="58"/>
      <c r="N261" s="58"/>
      <c r="O261" s="58"/>
    </row>
    <row r="262" spans="1:15" ht="14.4">
      <c r="A262" s="58"/>
      <c r="C262" s="58"/>
      <c r="D262" s="58"/>
      <c r="E262" s="58"/>
      <c r="F262" s="58"/>
      <c r="G262" s="58"/>
      <c r="H262" s="58"/>
      <c r="I262" s="58"/>
      <c r="K262" s="58"/>
      <c r="N262" s="58"/>
      <c r="O262" s="58"/>
    </row>
    <row r="263" spans="1:15" ht="14.4">
      <c r="A263" s="58"/>
      <c r="C263" s="58"/>
      <c r="D263" s="58"/>
      <c r="E263" s="58"/>
      <c r="F263" s="58"/>
      <c r="G263" s="58"/>
      <c r="H263" s="58"/>
      <c r="I263" s="58"/>
      <c r="K263" s="58"/>
      <c r="N263" s="58"/>
      <c r="O263" s="58"/>
    </row>
    <row r="264" spans="1:15" ht="14.4">
      <c r="A264" s="58"/>
      <c r="C264" s="58"/>
      <c r="D264" s="58"/>
      <c r="E264" s="58"/>
      <c r="F264" s="58"/>
      <c r="G264" s="58"/>
      <c r="H264" s="58"/>
      <c r="I264" s="58"/>
      <c r="K264" s="58"/>
      <c r="N264" s="58"/>
      <c r="O264" s="58"/>
    </row>
    <row r="265" spans="1:15" ht="14.4">
      <c r="A265" s="58"/>
      <c r="C265" s="58"/>
      <c r="D265" s="58"/>
      <c r="E265" s="58"/>
      <c r="F265" s="58"/>
      <c r="G265" s="58"/>
      <c r="H265" s="58"/>
      <c r="I265" s="58"/>
      <c r="K265" s="58"/>
      <c r="N265" s="58"/>
      <c r="O265" s="58"/>
    </row>
    <row r="266" spans="1:15" ht="14.4">
      <c r="A266" s="58"/>
      <c r="C266" s="58"/>
      <c r="D266" s="58"/>
      <c r="E266" s="58"/>
      <c r="F266" s="58"/>
      <c r="G266" s="58"/>
      <c r="H266" s="58"/>
      <c r="I266" s="58"/>
      <c r="K266" s="58"/>
      <c r="N266" s="58"/>
      <c r="O266" s="58"/>
    </row>
    <row r="267" spans="1:15" ht="14.4">
      <c r="A267" s="58"/>
      <c r="C267" s="58"/>
      <c r="D267" s="58"/>
      <c r="E267" s="58"/>
      <c r="F267" s="58"/>
      <c r="G267" s="58"/>
      <c r="H267" s="58"/>
      <c r="I267" s="58"/>
      <c r="K267" s="58"/>
      <c r="N267" s="58"/>
      <c r="O267" s="58"/>
    </row>
    <row r="268" spans="1:15" ht="14.4">
      <c r="A268" s="58"/>
      <c r="C268" s="58"/>
      <c r="D268" s="58"/>
      <c r="E268" s="58"/>
      <c r="F268" s="58"/>
      <c r="G268" s="58"/>
      <c r="H268" s="58"/>
      <c r="I268" s="58"/>
      <c r="K268" s="58"/>
      <c r="N268" s="58"/>
      <c r="O268" s="58"/>
    </row>
    <row r="269" spans="1:15" ht="14.4">
      <c r="A269" s="58"/>
      <c r="C269" s="58"/>
      <c r="D269" s="58"/>
      <c r="E269" s="58"/>
      <c r="F269" s="58"/>
      <c r="G269" s="58"/>
      <c r="H269" s="58"/>
      <c r="I269" s="58"/>
      <c r="K269" s="58"/>
      <c r="N269" s="58"/>
      <c r="O269" s="58"/>
    </row>
    <row r="270" spans="1:15" ht="14.4">
      <c r="A270" s="58"/>
      <c r="C270" s="58"/>
      <c r="D270" s="58"/>
      <c r="E270" s="58"/>
      <c r="F270" s="58"/>
      <c r="G270" s="58"/>
      <c r="H270" s="58"/>
      <c r="I270" s="58"/>
      <c r="K270" s="58"/>
      <c r="N270" s="58"/>
      <c r="O270" s="58"/>
    </row>
    <row r="271" spans="1:15" ht="14.4">
      <c r="A271" s="58"/>
      <c r="C271" s="58"/>
      <c r="D271" s="58"/>
      <c r="E271" s="58"/>
      <c r="F271" s="58"/>
      <c r="G271" s="58"/>
      <c r="H271" s="58"/>
      <c r="I271" s="58"/>
      <c r="K271" s="58"/>
      <c r="N271" s="58"/>
      <c r="O271" s="58"/>
    </row>
    <row r="272" spans="1:15" ht="14.4">
      <c r="A272" s="58"/>
      <c r="C272" s="58"/>
      <c r="D272" s="58"/>
      <c r="E272" s="58"/>
      <c r="F272" s="58"/>
      <c r="G272" s="58"/>
      <c r="H272" s="58"/>
      <c r="I272" s="58"/>
      <c r="K272" s="58"/>
      <c r="N272" s="58"/>
      <c r="O272" s="58"/>
    </row>
    <row r="273" spans="1:15" ht="14.4">
      <c r="A273" s="58"/>
      <c r="C273" s="58"/>
      <c r="D273" s="58"/>
      <c r="E273" s="58"/>
      <c r="F273" s="58"/>
      <c r="G273" s="58"/>
      <c r="H273" s="58"/>
      <c r="I273" s="58"/>
      <c r="K273" s="58"/>
      <c r="N273" s="58"/>
      <c r="O273" s="58"/>
    </row>
    <row r="274" spans="1:15" ht="14.4">
      <c r="A274" s="58"/>
      <c r="C274" s="58"/>
      <c r="D274" s="58"/>
      <c r="E274" s="58"/>
      <c r="F274" s="58"/>
      <c r="G274" s="58"/>
      <c r="H274" s="58"/>
      <c r="I274" s="58"/>
      <c r="K274" s="58"/>
      <c r="N274" s="58"/>
      <c r="O274" s="58"/>
    </row>
    <row r="275" spans="1:15" ht="14.4">
      <c r="A275" s="58"/>
      <c r="C275" s="58"/>
      <c r="D275" s="58"/>
      <c r="E275" s="58"/>
      <c r="F275" s="58"/>
      <c r="G275" s="58"/>
      <c r="H275" s="58"/>
      <c r="I275" s="58"/>
      <c r="K275" s="58"/>
      <c r="N275" s="58"/>
      <c r="O275" s="58"/>
    </row>
    <row r="276" spans="1:15" ht="14.4">
      <c r="A276" s="58"/>
      <c r="C276" s="58"/>
      <c r="D276" s="58"/>
      <c r="E276" s="58"/>
      <c r="F276" s="58"/>
      <c r="G276" s="58"/>
      <c r="H276" s="58"/>
      <c r="I276" s="58"/>
      <c r="K276" s="58"/>
      <c r="N276" s="58"/>
      <c r="O276" s="58"/>
    </row>
    <row r="277" spans="1:15" ht="14.4">
      <c r="A277" s="58"/>
      <c r="C277" s="58"/>
      <c r="D277" s="58"/>
      <c r="E277" s="58"/>
      <c r="F277" s="58"/>
      <c r="G277" s="58"/>
      <c r="H277" s="58"/>
      <c r="I277" s="58"/>
      <c r="K277" s="58"/>
      <c r="N277" s="58"/>
      <c r="O277" s="58"/>
    </row>
    <row r="278" spans="1:15" ht="14.4">
      <c r="A278" s="58"/>
      <c r="C278" s="58"/>
      <c r="D278" s="58"/>
      <c r="E278" s="58"/>
      <c r="F278" s="58"/>
      <c r="G278" s="58"/>
      <c r="H278" s="58"/>
      <c r="I278" s="58"/>
      <c r="K278" s="58"/>
      <c r="N278" s="58"/>
      <c r="O278" s="58"/>
    </row>
    <row r="279" spans="1:15" ht="14.4">
      <c r="A279" s="58"/>
      <c r="C279" s="58"/>
      <c r="D279" s="58"/>
      <c r="E279" s="58"/>
      <c r="F279" s="58"/>
      <c r="G279" s="58"/>
      <c r="H279" s="58"/>
      <c r="I279" s="58"/>
      <c r="K279" s="58"/>
      <c r="N279" s="58"/>
      <c r="O279" s="58"/>
    </row>
    <row r="280" spans="1:15" ht="14.4">
      <c r="A280" s="58"/>
      <c r="C280" s="58"/>
      <c r="D280" s="58"/>
      <c r="E280" s="58"/>
      <c r="F280" s="58"/>
      <c r="G280" s="58"/>
      <c r="H280" s="58"/>
      <c r="I280" s="58"/>
      <c r="K280" s="58"/>
      <c r="N280" s="58"/>
      <c r="O280" s="58"/>
    </row>
    <row r="281" spans="1:15" ht="14.4">
      <c r="A281" s="58"/>
      <c r="C281" s="58"/>
      <c r="D281" s="58"/>
      <c r="E281" s="58"/>
      <c r="F281" s="58"/>
      <c r="G281" s="58"/>
      <c r="H281" s="58"/>
      <c r="I281" s="58"/>
      <c r="K281" s="58"/>
      <c r="N281" s="58"/>
      <c r="O281" s="58"/>
    </row>
    <row r="282" spans="1:15" ht="14.4">
      <c r="A282" s="58"/>
      <c r="C282" s="58"/>
      <c r="D282" s="58"/>
      <c r="E282" s="58"/>
      <c r="F282" s="58"/>
      <c r="G282" s="58"/>
      <c r="H282" s="58"/>
      <c r="I282" s="58"/>
      <c r="K282" s="58"/>
      <c r="N282" s="58"/>
      <c r="O282" s="58"/>
    </row>
    <row r="283" spans="1:15" ht="14.4">
      <c r="A283" s="58"/>
      <c r="C283" s="58"/>
      <c r="D283" s="58"/>
      <c r="E283" s="58"/>
      <c r="F283" s="58"/>
      <c r="G283" s="58"/>
      <c r="H283" s="58"/>
      <c r="I283" s="58"/>
      <c r="K283" s="58"/>
      <c r="N283" s="58"/>
      <c r="O283" s="58"/>
    </row>
    <row r="284" spans="1:15" ht="14.4">
      <c r="A284" s="58"/>
      <c r="C284" s="58"/>
      <c r="D284" s="58"/>
      <c r="E284" s="58"/>
      <c r="F284" s="58"/>
      <c r="G284" s="58"/>
      <c r="H284" s="58"/>
      <c r="I284" s="58"/>
      <c r="K284" s="58"/>
      <c r="N284" s="58"/>
      <c r="O284" s="58"/>
    </row>
    <row r="285" spans="1:15" ht="14.4">
      <c r="A285" s="58"/>
      <c r="C285" s="58"/>
      <c r="D285" s="58"/>
      <c r="E285" s="58"/>
      <c r="F285" s="58"/>
      <c r="G285" s="58"/>
      <c r="H285" s="58"/>
      <c r="I285" s="58"/>
      <c r="K285" s="58"/>
      <c r="N285" s="58"/>
      <c r="O285" s="58"/>
    </row>
    <row r="286" spans="1:15" ht="14.4">
      <c r="A286" s="58"/>
      <c r="C286" s="58"/>
      <c r="D286" s="58"/>
      <c r="E286" s="58"/>
      <c r="F286" s="58"/>
      <c r="G286" s="58"/>
      <c r="H286" s="58"/>
      <c r="I286" s="58"/>
      <c r="K286" s="58"/>
      <c r="N286" s="58"/>
      <c r="O286" s="58"/>
    </row>
    <row r="287" spans="1:15" ht="14.4">
      <c r="A287" s="58"/>
      <c r="C287" s="58"/>
      <c r="D287" s="58"/>
      <c r="E287" s="58"/>
      <c r="F287" s="58"/>
      <c r="G287" s="58"/>
      <c r="H287" s="58"/>
      <c r="I287" s="58"/>
      <c r="K287" s="58"/>
      <c r="N287" s="58"/>
      <c r="O287" s="58"/>
    </row>
    <row r="288" spans="1:15" ht="14.4">
      <c r="A288" s="58"/>
      <c r="C288" s="58"/>
      <c r="D288" s="58"/>
      <c r="E288" s="58"/>
      <c r="F288" s="58"/>
      <c r="G288" s="58"/>
      <c r="H288" s="58"/>
      <c r="I288" s="58"/>
      <c r="K288" s="58"/>
      <c r="N288" s="58"/>
      <c r="O288" s="58"/>
    </row>
    <row r="289" spans="1:15" ht="14.4">
      <c r="A289" s="58"/>
      <c r="C289" s="58"/>
      <c r="D289" s="58"/>
      <c r="E289" s="58"/>
      <c r="F289" s="58"/>
      <c r="G289" s="58"/>
      <c r="H289" s="58"/>
      <c r="I289" s="58"/>
      <c r="K289" s="58"/>
      <c r="N289" s="58"/>
      <c r="O289" s="58"/>
    </row>
    <row r="290" spans="1:15" ht="14.4">
      <c r="A290" s="58"/>
      <c r="C290" s="58"/>
      <c r="D290" s="58"/>
      <c r="E290" s="58"/>
      <c r="F290" s="58"/>
      <c r="G290" s="58"/>
      <c r="H290" s="58"/>
      <c r="I290" s="58"/>
      <c r="K290" s="58"/>
      <c r="N290" s="58"/>
      <c r="O290" s="58"/>
    </row>
    <row r="291" spans="1:15" ht="14.4">
      <c r="A291" s="58"/>
      <c r="C291" s="58"/>
      <c r="D291" s="58"/>
      <c r="E291" s="58"/>
      <c r="F291" s="58"/>
      <c r="G291" s="58"/>
      <c r="H291" s="58"/>
      <c r="I291" s="58"/>
      <c r="K291" s="58"/>
      <c r="N291" s="58"/>
      <c r="O291" s="58"/>
    </row>
    <row r="292" spans="1:15" ht="14.4">
      <c r="A292" s="58"/>
      <c r="C292" s="58"/>
      <c r="D292" s="58"/>
      <c r="E292" s="58"/>
      <c r="F292" s="58"/>
      <c r="G292" s="58"/>
      <c r="H292" s="58"/>
      <c r="I292" s="58"/>
      <c r="K292" s="58"/>
      <c r="N292" s="58"/>
      <c r="O292" s="58"/>
    </row>
    <row r="293" spans="1:15" ht="14.4">
      <c r="A293" s="58"/>
      <c r="C293" s="58"/>
      <c r="D293" s="58"/>
      <c r="E293" s="58"/>
      <c r="F293" s="58"/>
      <c r="G293" s="58"/>
      <c r="H293" s="58"/>
      <c r="I293" s="58"/>
      <c r="K293" s="58"/>
      <c r="N293" s="58"/>
      <c r="O293" s="58"/>
    </row>
    <row r="294" spans="1:15" ht="14.4">
      <c r="A294" s="58"/>
      <c r="C294" s="58"/>
      <c r="D294" s="58"/>
      <c r="E294" s="58"/>
      <c r="F294" s="58"/>
      <c r="G294" s="58"/>
      <c r="H294" s="58"/>
      <c r="I294" s="58"/>
      <c r="K294" s="58"/>
      <c r="N294" s="58"/>
      <c r="O294" s="58"/>
    </row>
    <row r="295" spans="1:15" ht="14.4">
      <c r="A295" s="58"/>
      <c r="C295" s="58"/>
      <c r="D295" s="58"/>
      <c r="E295" s="58"/>
      <c r="F295" s="58"/>
      <c r="G295" s="58"/>
      <c r="H295" s="58"/>
      <c r="I295" s="58"/>
      <c r="K295" s="58"/>
      <c r="N295" s="58"/>
      <c r="O295" s="58"/>
    </row>
    <row r="296" spans="1:15" ht="14.4">
      <c r="A296" s="58"/>
      <c r="C296" s="58"/>
      <c r="D296" s="58"/>
      <c r="E296" s="58"/>
      <c r="F296" s="58"/>
      <c r="G296" s="58"/>
      <c r="H296" s="58"/>
      <c r="I296" s="58"/>
      <c r="K296" s="58"/>
      <c r="N296" s="58"/>
      <c r="O296" s="58"/>
    </row>
    <row r="297" spans="1:15" ht="14.4">
      <c r="A297" s="58"/>
      <c r="C297" s="58"/>
      <c r="D297" s="58"/>
      <c r="E297" s="58"/>
      <c r="F297" s="58"/>
      <c r="G297" s="58"/>
      <c r="H297" s="58"/>
      <c r="I297" s="58"/>
      <c r="K297" s="58"/>
      <c r="N297" s="58"/>
      <c r="O297" s="58"/>
    </row>
    <row r="298" spans="1:15" ht="14.4">
      <c r="A298" s="58"/>
      <c r="C298" s="58"/>
      <c r="D298" s="58"/>
      <c r="E298" s="58"/>
      <c r="F298" s="58"/>
      <c r="G298" s="58"/>
      <c r="H298" s="58"/>
      <c r="I298" s="58"/>
      <c r="K298" s="58"/>
      <c r="N298" s="58"/>
      <c r="O298" s="58"/>
    </row>
    <row r="299" spans="1:15" ht="14.4">
      <c r="A299" s="58"/>
      <c r="C299" s="58"/>
      <c r="D299" s="58"/>
      <c r="E299" s="58"/>
      <c r="F299" s="58"/>
      <c r="G299" s="58"/>
      <c r="H299" s="58"/>
      <c r="I299" s="58"/>
      <c r="K299" s="58"/>
      <c r="N299" s="58"/>
      <c r="O299" s="58"/>
    </row>
    <row r="300" spans="1:15" ht="14.4">
      <c r="A300" s="58"/>
      <c r="C300" s="58"/>
      <c r="D300" s="58"/>
      <c r="E300" s="58"/>
      <c r="F300" s="58"/>
      <c r="G300" s="58"/>
      <c r="H300" s="58"/>
      <c r="I300" s="58"/>
      <c r="K300" s="58"/>
      <c r="N300" s="58"/>
      <c r="O300" s="58"/>
    </row>
    <row r="301" spans="1:15" ht="14.4">
      <c r="A301" s="58"/>
      <c r="C301" s="58"/>
      <c r="D301" s="58"/>
      <c r="E301" s="58"/>
      <c r="F301" s="58"/>
      <c r="G301" s="58"/>
      <c r="H301" s="58"/>
      <c r="I301" s="58"/>
      <c r="K301" s="58"/>
      <c r="N301" s="58"/>
      <c r="O301" s="58"/>
    </row>
    <row r="302" spans="1:15" ht="14.4">
      <c r="A302" s="58"/>
      <c r="C302" s="58"/>
      <c r="D302" s="58"/>
      <c r="E302" s="58"/>
      <c r="F302" s="58"/>
      <c r="G302" s="58"/>
      <c r="H302" s="58"/>
      <c r="I302" s="58"/>
      <c r="K302" s="58"/>
      <c r="N302" s="58"/>
      <c r="O302" s="58"/>
    </row>
    <row r="303" spans="1:15" ht="14.4">
      <c r="A303" s="58"/>
      <c r="C303" s="58"/>
      <c r="D303" s="58"/>
      <c r="E303" s="58"/>
      <c r="F303" s="58"/>
      <c r="G303" s="58"/>
      <c r="H303" s="58"/>
      <c r="I303" s="58"/>
      <c r="K303" s="58"/>
      <c r="N303" s="58"/>
      <c r="O303" s="58"/>
    </row>
    <row r="304" spans="1:15" ht="14.4">
      <c r="A304" s="58"/>
      <c r="C304" s="58"/>
      <c r="D304" s="58"/>
      <c r="E304" s="58"/>
      <c r="F304" s="58"/>
      <c r="G304" s="58"/>
      <c r="H304" s="58"/>
      <c r="I304" s="58"/>
      <c r="K304" s="58"/>
      <c r="N304" s="58"/>
      <c r="O304" s="58"/>
    </row>
    <row r="305" spans="1:15" ht="14.4">
      <c r="A305" s="58"/>
      <c r="C305" s="58"/>
      <c r="D305" s="58"/>
      <c r="E305" s="58"/>
      <c r="F305" s="58"/>
      <c r="G305" s="58"/>
      <c r="H305" s="58"/>
      <c r="I305" s="58"/>
      <c r="K305" s="58"/>
      <c r="N305" s="58"/>
      <c r="O305" s="58"/>
    </row>
    <row r="306" spans="1:15" ht="14.4">
      <c r="A306" s="58"/>
      <c r="C306" s="58"/>
      <c r="D306" s="58"/>
      <c r="E306" s="58"/>
      <c r="F306" s="58"/>
      <c r="G306" s="58"/>
      <c r="H306" s="58"/>
      <c r="I306" s="58"/>
      <c r="K306" s="58"/>
      <c r="N306" s="58"/>
      <c r="O306" s="58"/>
    </row>
    <row r="307" spans="1:15" ht="14.4">
      <c r="A307" s="58"/>
      <c r="C307" s="58"/>
      <c r="D307" s="58"/>
      <c r="E307" s="58"/>
      <c r="F307" s="58"/>
      <c r="G307" s="58"/>
      <c r="H307" s="58"/>
      <c r="I307" s="58"/>
      <c r="K307" s="58"/>
      <c r="N307" s="58"/>
      <c r="O307" s="58"/>
    </row>
    <row r="308" spans="1:15" ht="14.4">
      <c r="A308" s="58"/>
      <c r="C308" s="58"/>
      <c r="D308" s="58"/>
      <c r="E308" s="58"/>
      <c r="F308" s="58"/>
      <c r="G308" s="58"/>
      <c r="H308" s="58"/>
      <c r="I308" s="58"/>
      <c r="K308" s="58"/>
      <c r="N308" s="58"/>
      <c r="O308" s="58"/>
    </row>
    <row r="309" spans="1:15" ht="14.4">
      <c r="A309" s="58"/>
      <c r="C309" s="58"/>
      <c r="D309" s="58"/>
      <c r="E309" s="58"/>
      <c r="F309" s="58"/>
      <c r="G309" s="58"/>
      <c r="H309" s="58"/>
      <c r="I309" s="58"/>
      <c r="K309" s="58"/>
      <c r="N309" s="58"/>
      <c r="O309" s="58"/>
    </row>
    <row r="310" spans="1:15" ht="14.4">
      <c r="A310" s="58"/>
      <c r="C310" s="58"/>
      <c r="D310" s="58"/>
      <c r="E310" s="58"/>
      <c r="F310" s="58"/>
      <c r="G310" s="58"/>
      <c r="H310" s="58"/>
      <c r="I310" s="58"/>
      <c r="K310" s="58"/>
      <c r="N310" s="58"/>
      <c r="O310" s="58"/>
    </row>
    <row r="311" spans="1:15" ht="14.4">
      <c r="A311" s="58"/>
      <c r="C311" s="58"/>
      <c r="D311" s="58"/>
      <c r="E311" s="58"/>
      <c r="F311" s="58"/>
      <c r="G311" s="58"/>
      <c r="H311" s="58"/>
      <c r="I311" s="58"/>
      <c r="K311" s="58"/>
      <c r="N311" s="58"/>
      <c r="O311" s="58"/>
    </row>
    <row r="312" spans="1:15" ht="14.4">
      <c r="A312" s="58"/>
      <c r="C312" s="58"/>
      <c r="D312" s="58"/>
      <c r="E312" s="58"/>
      <c r="F312" s="58"/>
      <c r="G312" s="58"/>
      <c r="H312" s="58"/>
      <c r="I312" s="58"/>
      <c r="K312" s="58"/>
      <c r="N312" s="58"/>
      <c r="O312" s="58"/>
    </row>
    <row r="313" spans="1:15" ht="14.4">
      <c r="A313" s="58"/>
      <c r="C313" s="58"/>
      <c r="D313" s="58"/>
      <c r="E313" s="58"/>
      <c r="F313" s="58"/>
      <c r="G313" s="58"/>
      <c r="H313" s="58"/>
      <c r="I313" s="58"/>
      <c r="K313" s="58"/>
      <c r="N313" s="58"/>
      <c r="O313" s="58"/>
    </row>
    <row r="314" spans="1:15" ht="14.4">
      <c r="A314" s="58"/>
      <c r="C314" s="58"/>
      <c r="D314" s="58"/>
      <c r="E314" s="58"/>
      <c r="F314" s="58"/>
      <c r="G314" s="58"/>
      <c r="H314" s="58"/>
      <c r="I314" s="58"/>
      <c r="K314" s="58"/>
      <c r="N314" s="58"/>
      <c r="O314" s="58"/>
    </row>
    <row r="315" spans="1:15" ht="14.4">
      <c r="A315" s="58"/>
      <c r="C315" s="58"/>
      <c r="D315" s="58"/>
      <c r="E315" s="58"/>
      <c r="F315" s="58"/>
      <c r="G315" s="58"/>
      <c r="H315" s="58"/>
      <c r="I315" s="58"/>
      <c r="K315" s="58"/>
      <c r="N315" s="58"/>
      <c r="O315" s="58"/>
    </row>
    <row r="316" spans="1:15" ht="14.4">
      <c r="A316" s="58"/>
      <c r="C316" s="58"/>
      <c r="D316" s="58"/>
      <c r="E316" s="58"/>
      <c r="F316" s="58"/>
      <c r="G316" s="58"/>
      <c r="H316" s="58"/>
      <c r="I316" s="58"/>
      <c r="K316" s="58"/>
      <c r="N316" s="58"/>
      <c r="O316" s="58"/>
    </row>
    <row r="317" spans="1:15" ht="14.4">
      <c r="A317" s="58"/>
      <c r="C317" s="58"/>
      <c r="D317" s="58"/>
      <c r="E317" s="58"/>
      <c r="F317" s="58"/>
      <c r="G317" s="58"/>
      <c r="H317" s="58"/>
      <c r="I317" s="58"/>
      <c r="K317" s="58"/>
      <c r="N317" s="58"/>
      <c r="O317" s="58"/>
    </row>
    <row r="318" spans="1:15" ht="14.4">
      <c r="A318" s="58"/>
      <c r="C318" s="58"/>
      <c r="D318" s="58"/>
      <c r="E318" s="58"/>
      <c r="F318" s="58"/>
      <c r="G318" s="58"/>
      <c r="H318" s="58"/>
      <c r="I318" s="58"/>
      <c r="K318" s="58"/>
      <c r="N318" s="58"/>
      <c r="O318" s="58"/>
    </row>
    <row r="319" spans="1:15" ht="14.4">
      <c r="A319" s="58"/>
      <c r="C319" s="58"/>
      <c r="D319" s="58"/>
      <c r="E319" s="58"/>
      <c r="F319" s="58"/>
      <c r="G319" s="58"/>
      <c r="H319" s="58"/>
      <c r="I319" s="58"/>
      <c r="K319" s="58"/>
      <c r="N319" s="58"/>
      <c r="O319" s="58"/>
    </row>
    <row r="320" spans="1:15" ht="14.4">
      <c r="A320" s="58"/>
      <c r="C320" s="58"/>
      <c r="D320" s="58"/>
      <c r="E320" s="58"/>
      <c r="F320" s="58"/>
      <c r="G320" s="58"/>
      <c r="H320" s="58"/>
      <c r="I320" s="58"/>
      <c r="K320" s="58"/>
      <c r="N320" s="58"/>
      <c r="O320" s="58"/>
    </row>
    <row r="321" spans="1:15" ht="14.4">
      <c r="A321" s="58"/>
      <c r="C321" s="58"/>
      <c r="D321" s="58"/>
      <c r="E321" s="58"/>
      <c r="F321" s="58"/>
      <c r="G321" s="58"/>
      <c r="H321" s="58"/>
      <c r="I321" s="58"/>
      <c r="K321" s="58"/>
      <c r="N321" s="58"/>
      <c r="O321" s="58"/>
    </row>
    <row r="322" spans="1:15" ht="14.4">
      <c r="A322" s="58"/>
      <c r="C322" s="58"/>
      <c r="D322" s="58"/>
      <c r="E322" s="58"/>
      <c r="F322" s="58"/>
      <c r="G322" s="58"/>
      <c r="H322" s="58"/>
      <c r="I322" s="58"/>
      <c r="K322" s="58"/>
      <c r="N322" s="58"/>
      <c r="O322" s="58"/>
    </row>
    <row r="323" spans="1:15" ht="14.4">
      <c r="A323" s="58"/>
      <c r="C323" s="58"/>
      <c r="D323" s="58"/>
      <c r="E323" s="58"/>
      <c r="F323" s="58"/>
      <c r="G323" s="58"/>
      <c r="H323" s="58"/>
      <c r="I323" s="58"/>
      <c r="K323" s="58"/>
      <c r="N323" s="58"/>
      <c r="O323" s="58"/>
    </row>
    <row r="324" spans="1:15" ht="14.4">
      <c r="A324" s="58"/>
      <c r="C324" s="58"/>
      <c r="D324" s="58"/>
      <c r="E324" s="58"/>
      <c r="F324" s="58"/>
      <c r="G324" s="58"/>
      <c r="H324" s="58"/>
      <c r="I324" s="58"/>
      <c r="K324" s="58"/>
      <c r="N324" s="58"/>
      <c r="O324" s="58"/>
    </row>
    <row r="325" spans="1:15" ht="14.4">
      <c r="A325" s="58"/>
      <c r="C325" s="58"/>
      <c r="D325" s="58"/>
      <c r="E325" s="58"/>
      <c r="F325" s="58"/>
      <c r="G325" s="58"/>
      <c r="H325" s="58"/>
      <c r="I325" s="58"/>
      <c r="K325" s="58"/>
      <c r="N325" s="58"/>
      <c r="O325" s="58"/>
    </row>
    <row r="326" spans="1:15" ht="14.4">
      <c r="A326" s="58"/>
      <c r="C326" s="58"/>
      <c r="D326" s="58"/>
      <c r="E326" s="58"/>
      <c r="F326" s="58"/>
      <c r="G326" s="58"/>
      <c r="H326" s="58"/>
      <c r="I326" s="58"/>
      <c r="K326" s="58"/>
      <c r="N326" s="58"/>
      <c r="O326" s="58"/>
    </row>
    <row r="327" spans="1:15" ht="14.4">
      <c r="A327" s="58"/>
      <c r="C327" s="58"/>
      <c r="D327" s="58"/>
      <c r="E327" s="58"/>
      <c r="F327" s="58"/>
      <c r="G327" s="58"/>
      <c r="H327" s="58"/>
      <c r="I327" s="58"/>
      <c r="K327" s="58"/>
      <c r="N327" s="58"/>
      <c r="O327" s="58"/>
    </row>
    <row r="328" spans="1:15" ht="14.4">
      <c r="A328" s="58"/>
      <c r="C328" s="58"/>
      <c r="D328" s="58"/>
      <c r="E328" s="58"/>
      <c r="F328" s="58"/>
      <c r="G328" s="58"/>
      <c r="H328" s="58"/>
      <c r="I328" s="58"/>
      <c r="K328" s="58"/>
      <c r="N328" s="58"/>
      <c r="O328" s="58"/>
    </row>
    <row r="329" spans="1:15" ht="14.4">
      <c r="A329" s="58"/>
      <c r="C329" s="58"/>
      <c r="D329" s="58"/>
      <c r="E329" s="58"/>
      <c r="F329" s="58"/>
      <c r="G329" s="58"/>
      <c r="H329" s="58"/>
      <c r="I329" s="58"/>
      <c r="K329" s="58"/>
      <c r="N329" s="58"/>
      <c r="O329" s="58"/>
    </row>
    <row r="330" spans="1:15" ht="14.4">
      <c r="A330" s="58"/>
      <c r="C330" s="58"/>
      <c r="D330" s="58"/>
      <c r="E330" s="58"/>
      <c r="F330" s="58"/>
      <c r="G330" s="58"/>
      <c r="H330" s="58"/>
      <c r="I330" s="58"/>
      <c r="K330" s="58"/>
      <c r="N330" s="58"/>
      <c r="O330" s="58"/>
    </row>
    <row r="331" spans="1:15" ht="14.4">
      <c r="A331" s="58"/>
      <c r="C331" s="58"/>
      <c r="D331" s="58"/>
      <c r="E331" s="58"/>
      <c r="F331" s="58"/>
      <c r="G331" s="58"/>
      <c r="H331" s="58"/>
      <c r="I331" s="58"/>
      <c r="K331" s="58"/>
      <c r="N331" s="58"/>
      <c r="O331" s="58"/>
    </row>
    <row r="332" spans="1:15" ht="14.4">
      <c r="A332" s="58"/>
      <c r="C332" s="58"/>
      <c r="D332" s="58"/>
      <c r="E332" s="58"/>
      <c r="F332" s="58"/>
      <c r="G332" s="58"/>
      <c r="H332" s="58"/>
      <c r="I332" s="58"/>
      <c r="K332" s="58"/>
      <c r="N332" s="58"/>
      <c r="O332" s="58"/>
    </row>
    <row r="333" spans="1:15" ht="14.4">
      <c r="A333" s="58"/>
      <c r="C333" s="58"/>
      <c r="D333" s="58"/>
      <c r="E333" s="58"/>
      <c r="F333" s="58"/>
      <c r="G333" s="58"/>
      <c r="H333" s="58"/>
      <c r="I333" s="58"/>
      <c r="K333" s="58"/>
      <c r="N333" s="58"/>
      <c r="O333" s="58"/>
    </row>
    <row r="334" spans="1:15" ht="14.4">
      <c r="A334" s="58"/>
      <c r="C334" s="58"/>
      <c r="D334" s="58"/>
      <c r="E334" s="58"/>
      <c r="F334" s="58"/>
      <c r="G334" s="58"/>
      <c r="H334" s="58"/>
      <c r="I334" s="58"/>
      <c r="K334" s="58"/>
      <c r="N334" s="58"/>
      <c r="O334" s="58"/>
    </row>
    <row r="335" spans="1:15" ht="14.4">
      <c r="A335" s="58"/>
      <c r="C335" s="58"/>
      <c r="D335" s="58"/>
      <c r="E335" s="58"/>
      <c r="F335" s="58"/>
      <c r="G335" s="58"/>
      <c r="H335" s="58"/>
      <c r="I335" s="58"/>
      <c r="K335" s="58"/>
      <c r="N335" s="58"/>
      <c r="O335" s="58"/>
    </row>
    <row r="336" spans="1:15" ht="14.4">
      <c r="A336" s="58"/>
      <c r="C336" s="58"/>
      <c r="D336" s="58"/>
      <c r="E336" s="58"/>
      <c r="F336" s="58"/>
      <c r="G336" s="58"/>
      <c r="H336" s="58"/>
      <c r="I336" s="58"/>
      <c r="K336" s="58"/>
      <c r="N336" s="58"/>
      <c r="O336" s="58"/>
    </row>
    <row r="337" spans="1:15" ht="14.4">
      <c r="A337" s="58"/>
      <c r="C337" s="58"/>
      <c r="D337" s="58"/>
      <c r="E337" s="58"/>
      <c r="F337" s="58"/>
      <c r="G337" s="58"/>
      <c r="H337" s="58"/>
      <c r="I337" s="58"/>
      <c r="K337" s="58"/>
      <c r="N337" s="58"/>
      <c r="O337" s="58"/>
    </row>
    <row r="338" spans="1:15" ht="14.4">
      <c r="A338" s="58"/>
      <c r="C338" s="58"/>
      <c r="D338" s="58"/>
      <c r="E338" s="58"/>
      <c r="F338" s="58"/>
      <c r="G338" s="58"/>
      <c r="H338" s="58"/>
      <c r="I338" s="58"/>
      <c r="K338" s="58"/>
      <c r="N338" s="58"/>
      <c r="O338" s="58"/>
    </row>
    <row r="339" spans="1:15" ht="14.4">
      <c r="A339" s="58"/>
      <c r="C339" s="58"/>
      <c r="D339" s="58"/>
      <c r="E339" s="58"/>
      <c r="F339" s="58"/>
      <c r="G339" s="58"/>
      <c r="H339" s="58"/>
      <c r="I339" s="58"/>
      <c r="K339" s="58"/>
      <c r="N339" s="58"/>
      <c r="O339" s="58"/>
    </row>
    <row r="340" spans="1:15" ht="14.4">
      <c r="A340" s="58"/>
      <c r="C340" s="58"/>
      <c r="D340" s="58"/>
      <c r="E340" s="58"/>
      <c r="F340" s="58"/>
      <c r="G340" s="58"/>
      <c r="H340" s="58"/>
      <c r="I340" s="58"/>
      <c r="K340" s="58"/>
      <c r="N340" s="58"/>
      <c r="O340" s="58"/>
    </row>
    <row r="341" spans="1:15" ht="14.4">
      <c r="A341" s="58"/>
      <c r="C341" s="58"/>
      <c r="D341" s="58"/>
      <c r="E341" s="58"/>
      <c r="F341" s="58"/>
      <c r="G341" s="58"/>
      <c r="H341" s="58"/>
      <c r="I341" s="58"/>
      <c r="K341" s="58"/>
      <c r="N341" s="58"/>
      <c r="O341" s="58"/>
    </row>
    <row r="342" spans="1:15" ht="14.4">
      <c r="A342" s="58"/>
      <c r="C342" s="58"/>
      <c r="D342" s="58"/>
      <c r="E342" s="58"/>
      <c r="F342" s="58"/>
      <c r="G342" s="58"/>
      <c r="H342" s="58"/>
      <c r="I342" s="58"/>
      <c r="K342" s="58"/>
      <c r="N342" s="58"/>
      <c r="O342" s="58"/>
    </row>
    <row r="343" spans="1:15" ht="14.4">
      <c r="A343" s="58"/>
      <c r="C343" s="58"/>
      <c r="D343" s="58"/>
      <c r="E343" s="58"/>
      <c r="F343" s="58"/>
      <c r="G343" s="58"/>
      <c r="H343" s="58"/>
      <c r="I343" s="58"/>
      <c r="K343" s="58"/>
      <c r="N343" s="58"/>
      <c r="O343" s="58"/>
    </row>
    <row r="344" spans="1:15" ht="14.4">
      <c r="A344" s="58"/>
      <c r="C344" s="58"/>
      <c r="D344" s="58"/>
      <c r="E344" s="58"/>
      <c r="F344" s="58"/>
      <c r="G344" s="58"/>
      <c r="H344" s="58"/>
      <c r="I344" s="58"/>
      <c r="K344" s="58"/>
      <c r="N344" s="58"/>
      <c r="O344" s="58"/>
    </row>
    <row r="345" spans="1:15" ht="14.4">
      <c r="A345" s="58"/>
      <c r="C345" s="58"/>
      <c r="D345" s="58"/>
      <c r="E345" s="58"/>
      <c r="F345" s="58"/>
      <c r="G345" s="58"/>
      <c r="H345" s="58"/>
      <c r="I345" s="58"/>
      <c r="K345" s="58"/>
      <c r="N345" s="58"/>
      <c r="O345" s="58"/>
    </row>
    <row r="346" spans="1:15" ht="14.4">
      <c r="A346" s="58"/>
      <c r="C346" s="58"/>
      <c r="D346" s="58"/>
      <c r="E346" s="58"/>
      <c r="F346" s="58"/>
      <c r="G346" s="58"/>
      <c r="H346" s="58"/>
      <c r="I346" s="58"/>
      <c r="K346" s="58"/>
      <c r="N346" s="58"/>
      <c r="O346" s="58"/>
    </row>
    <row r="347" spans="1:15" ht="14.4">
      <c r="A347" s="58"/>
      <c r="C347" s="58"/>
      <c r="D347" s="58"/>
      <c r="E347" s="58"/>
      <c r="F347" s="58"/>
      <c r="G347" s="58"/>
      <c r="H347" s="58"/>
      <c r="I347" s="58"/>
      <c r="K347" s="58"/>
      <c r="N347" s="58"/>
      <c r="O347" s="58"/>
    </row>
    <row r="348" spans="1:15" ht="14.4">
      <c r="A348" s="58"/>
      <c r="C348" s="58"/>
      <c r="D348" s="58"/>
      <c r="E348" s="58"/>
      <c r="F348" s="58"/>
      <c r="G348" s="58"/>
      <c r="H348" s="58"/>
      <c r="I348" s="58"/>
      <c r="K348" s="58"/>
      <c r="N348" s="58"/>
      <c r="O348" s="58"/>
    </row>
    <row r="349" spans="1:15" ht="14.4">
      <c r="A349" s="58"/>
      <c r="C349" s="58"/>
      <c r="D349" s="58"/>
      <c r="E349" s="58"/>
      <c r="F349" s="58"/>
      <c r="G349" s="58"/>
      <c r="H349" s="58"/>
      <c r="I349" s="58"/>
      <c r="K349" s="58"/>
      <c r="N349" s="58"/>
      <c r="O349" s="58"/>
    </row>
    <row r="350" spans="1:15" ht="14.4">
      <c r="A350" s="58"/>
      <c r="C350" s="58"/>
      <c r="D350" s="58"/>
      <c r="E350" s="58"/>
      <c r="F350" s="58"/>
      <c r="G350" s="58"/>
      <c r="H350" s="58"/>
      <c r="I350" s="58"/>
      <c r="K350" s="58"/>
      <c r="N350" s="58"/>
      <c r="O350" s="58"/>
    </row>
    <row r="351" spans="1:15" ht="14.4">
      <c r="A351" s="58"/>
      <c r="C351" s="58"/>
      <c r="D351" s="58"/>
      <c r="E351" s="58"/>
      <c r="F351" s="58"/>
      <c r="G351" s="58"/>
      <c r="H351" s="58"/>
      <c r="I351" s="58"/>
      <c r="K351" s="58"/>
      <c r="N351" s="58"/>
      <c r="O351" s="58"/>
    </row>
    <row r="352" spans="1:15" ht="14.4">
      <c r="A352" s="58"/>
      <c r="C352" s="58"/>
      <c r="D352" s="58"/>
      <c r="E352" s="58"/>
      <c r="F352" s="58"/>
      <c r="G352" s="58"/>
      <c r="H352" s="58"/>
      <c r="I352" s="58"/>
      <c r="K352" s="58"/>
      <c r="N352" s="58"/>
      <c r="O352" s="58"/>
    </row>
    <row r="353" spans="1:15" ht="14.4">
      <c r="A353" s="58"/>
      <c r="C353" s="58"/>
      <c r="D353" s="58"/>
      <c r="E353" s="58"/>
      <c r="F353" s="58"/>
      <c r="G353" s="58"/>
      <c r="H353" s="58"/>
      <c r="I353" s="58"/>
      <c r="K353" s="58"/>
      <c r="N353" s="58"/>
      <c r="O353" s="58"/>
    </row>
    <row r="354" spans="1:15" ht="14.4">
      <c r="A354" s="58"/>
      <c r="C354" s="58"/>
      <c r="D354" s="58"/>
      <c r="E354" s="58"/>
      <c r="F354" s="58"/>
      <c r="G354" s="58"/>
      <c r="H354" s="58"/>
      <c r="I354" s="58"/>
      <c r="K354" s="58"/>
      <c r="N354" s="58"/>
      <c r="O354" s="58"/>
    </row>
    <row r="355" spans="1:15" ht="14.4">
      <c r="A355" s="58"/>
      <c r="C355" s="58"/>
      <c r="D355" s="58"/>
      <c r="E355" s="58"/>
      <c r="F355" s="58"/>
      <c r="G355" s="58"/>
      <c r="H355" s="58"/>
      <c r="I355" s="58"/>
      <c r="K355" s="58"/>
      <c r="N355" s="58"/>
      <c r="O355" s="58"/>
    </row>
    <row r="356" spans="1:15" ht="14.4">
      <c r="A356" s="58"/>
      <c r="C356" s="58"/>
      <c r="D356" s="58"/>
      <c r="E356" s="58"/>
      <c r="F356" s="58"/>
      <c r="G356" s="58"/>
      <c r="H356" s="58"/>
      <c r="I356" s="58"/>
      <c r="K356" s="58"/>
      <c r="N356" s="58"/>
      <c r="O356" s="58"/>
    </row>
    <row r="357" spans="1:15" ht="14.4">
      <c r="A357" s="58"/>
      <c r="C357" s="58"/>
      <c r="D357" s="58"/>
      <c r="E357" s="58"/>
      <c r="F357" s="58"/>
      <c r="G357" s="58"/>
      <c r="H357" s="58"/>
      <c r="I357" s="58"/>
      <c r="K357" s="58"/>
      <c r="N357" s="58"/>
      <c r="O357" s="58"/>
    </row>
    <row r="358" spans="1:15" ht="14.4">
      <c r="A358" s="58"/>
      <c r="C358" s="58"/>
      <c r="D358" s="58"/>
      <c r="E358" s="58"/>
      <c r="F358" s="58"/>
      <c r="G358" s="58"/>
      <c r="H358" s="58"/>
      <c r="I358" s="58"/>
      <c r="K358" s="58"/>
      <c r="N358" s="58"/>
      <c r="O358" s="58"/>
    </row>
    <row r="359" spans="1:15" ht="14.4">
      <c r="A359" s="58"/>
      <c r="C359" s="58"/>
      <c r="D359" s="58"/>
      <c r="E359" s="58"/>
      <c r="F359" s="58"/>
      <c r="G359" s="58"/>
      <c r="H359" s="58"/>
      <c r="I359" s="58"/>
      <c r="K359" s="58"/>
      <c r="N359" s="58"/>
      <c r="O359" s="58"/>
    </row>
    <row r="360" spans="1:15" ht="14.4">
      <c r="A360" s="58"/>
      <c r="C360" s="58"/>
      <c r="D360" s="58"/>
      <c r="E360" s="58"/>
      <c r="F360" s="58"/>
      <c r="G360" s="58"/>
      <c r="H360" s="58"/>
      <c r="I360" s="58"/>
      <c r="K360" s="58"/>
      <c r="N360" s="58"/>
      <c r="O360" s="58"/>
    </row>
    <row r="361" spans="1:15" ht="14.4">
      <c r="A361" s="58"/>
      <c r="C361" s="58"/>
      <c r="D361" s="58"/>
      <c r="E361" s="58"/>
      <c r="F361" s="58"/>
      <c r="G361" s="58"/>
      <c r="H361" s="58"/>
      <c r="I361" s="58"/>
      <c r="K361" s="58"/>
      <c r="N361" s="58"/>
      <c r="O361" s="58"/>
    </row>
    <row r="362" spans="1:15" ht="14.4">
      <c r="A362" s="58"/>
      <c r="C362" s="58"/>
      <c r="D362" s="58"/>
      <c r="E362" s="58"/>
      <c r="F362" s="58"/>
      <c r="G362" s="58"/>
      <c r="H362" s="58"/>
      <c r="I362" s="58"/>
      <c r="K362" s="58"/>
      <c r="N362" s="58"/>
      <c r="O362" s="58"/>
    </row>
    <row r="363" spans="1:15" ht="14.4">
      <c r="A363" s="58"/>
      <c r="C363" s="58"/>
      <c r="D363" s="58"/>
      <c r="E363" s="58"/>
      <c r="F363" s="58"/>
      <c r="G363" s="58"/>
      <c r="H363" s="58"/>
      <c r="I363" s="58"/>
      <c r="K363" s="58"/>
      <c r="N363" s="58"/>
      <c r="O363" s="58"/>
    </row>
    <row r="364" spans="1:15" ht="14.4">
      <c r="A364" s="58"/>
      <c r="C364" s="58"/>
      <c r="D364" s="58"/>
      <c r="E364" s="58"/>
      <c r="F364" s="58"/>
      <c r="G364" s="58"/>
      <c r="H364" s="58"/>
      <c r="I364" s="58"/>
      <c r="K364" s="58"/>
      <c r="N364" s="58"/>
      <c r="O364" s="58"/>
    </row>
    <row r="365" spans="1:15" ht="14.4">
      <c r="A365" s="58"/>
      <c r="C365" s="58"/>
      <c r="D365" s="58"/>
      <c r="E365" s="58"/>
      <c r="F365" s="58"/>
      <c r="G365" s="58"/>
      <c r="H365" s="58"/>
      <c r="I365" s="58"/>
      <c r="K365" s="58"/>
      <c r="N365" s="58"/>
      <c r="O365" s="58"/>
    </row>
    <row r="366" spans="1:15" ht="14.4">
      <c r="A366" s="58"/>
      <c r="C366" s="58"/>
      <c r="D366" s="58"/>
      <c r="E366" s="58"/>
      <c r="F366" s="58"/>
      <c r="G366" s="58"/>
      <c r="H366" s="58"/>
      <c r="I366" s="58"/>
      <c r="K366" s="58"/>
      <c r="N366" s="58"/>
      <c r="O366" s="58"/>
    </row>
    <row r="367" spans="1:15" ht="14.4">
      <c r="A367" s="58"/>
      <c r="C367" s="58"/>
      <c r="D367" s="58"/>
      <c r="E367" s="58"/>
      <c r="F367" s="58"/>
      <c r="G367" s="58"/>
      <c r="H367" s="58"/>
      <c r="I367" s="58"/>
      <c r="K367" s="58"/>
      <c r="N367" s="58"/>
      <c r="O367" s="58"/>
    </row>
    <row r="368" spans="1:15" ht="14.4">
      <c r="A368" s="58"/>
      <c r="C368" s="58"/>
      <c r="D368" s="58"/>
      <c r="E368" s="58"/>
      <c r="F368" s="58"/>
      <c r="G368" s="58"/>
      <c r="H368" s="58"/>
      <c r="I368" s="58"/>
      <c r="K368" s="58"/>
      <c r="N368" s="58"/>
      <c r="O368" s="58"/>
    </row>
    <row r="369" spans="1:15" ht="14.4">
      <c r="A369" s="58"/>
      <c r="C369" s="58"/>
      <c r="D369" s="58"/>
      <c r="E369" s="58"/>
      <c r="F369" s="58"/>
      <c r="G369" s="58"/>
      <c r="H369" s="58"/>
      <c r="I369" s="58"/>
      <c r="K369" s="58"/>
      <c r="N369" s="58"/>
      <c r="O369" s="58"/>
    </row>
    <row r="370" spans="1:15" ht="14.4">
      <c r="A370" s="58"/>
      <c r="C370" s="58"/>
      <c r="D370" s="58"/>
      <c r="E370" s="58"/>
      <c r="F370" s="58"/>
      <c r="G370" s="58"/>
      <c r="H370" s="58"/>
      <c r="I370" s="58"/>
      <c r="K370" s="58"/>
      <c r="N370" s="58"/>
      <c r="O370" s="58"/>
    </row>
    <row r="371" spans="1:15" ht="14.4">
      <c r="A371" s="58"/>
      <c r="C371" s="58"/>
      <c r="D371" s="58"/>
      <c r="E371" s="58"/>
      <c r="F371" s="58"/>
      <c r="G371" s="58"/>
      <c r="H371" s="58"/>
      <c r="I371" s="58"/>
      <c r="K371" s="58"/>
      <c r="N371" s="58"/>
      <c r="O371" s="58"/>
    </row>
    <row r="372" spans="1:15" ht="14.4">
      <c r="A372" s="58"/>
      <c r="C372" s="58"/>
      <c r="D372" s="58"/>
      <c r="E372" s="58"/>
      <c r="F372" s="58"/>
      <c r="G372" s="58"/>
      <c r="H372" s="58"/>
      <c r="I372" s="58"/>
      <c r="K372" s="58"/>
      <c r="N372" s="58"/>
      <c r="O372" s="58"/>
    </row>
    <row r="373" spans="1:15" ht="14.4">
      <c r="A373" s="58"/>
      <c r="C373" s="58"/>
      <c r="D373" s="58"/>
      <c r="E373" s="58"/>
      <c r="F373" s="58"/>
      <c r="G373" s="58"/>
      <c r="H373" s="58"/>
      <c r="I373" s="58"/>
      <c r="K373" s="58"/>
      <c r="N373" s="58"/>
      <c r="O373" s="58"/>
    </row>
    <row r="374" spans="1:15" ht="14.4">
      <c r="A374" s="58"/>
      <c r="C374" s="58"/>
      <c r="D374" s="58"/>
      <c r="E374" s="58"/>
      <c r="F374" s="58"/>
      <c r="G374" s="58"/>
      <c r="H374" s="58"/>
      <c r="I374" s="58"/>
      <c r="K374" s="58"/>
      <c r="N374" s="58"/>
      <c r="O374" s="58"/>
    </row>
    <row r="375" spans="1:15" ht="14.4">
      <c r="A375" s="58"/>
      <c r="C375" s="58"/>
      <c r="D375" s="58"/>
      <c r="E375" s="58"/>
      <c r="F375" s="58"/>
      <c r="G375" s="58"/>
      <c r="H375" s="58"/>
      <c r="I375" s="58"/>
      <c r="K375" s="58"/>
      <c r="N375" s="58"/>
      <c r="O375" s="58"/>
    </row>
    <row r="376" spans="1:15" ht="14.4">
      <c r="A376" s="58"/>
      <c r="C376" s="58"/>
      <c r="D376" s="58"/>
      <c r="E376" s="58"/>
      <c r="F376" s="58"/>
      <c r="G376" s="58"/>
      <c r="H376" s="58"/>
      <c r="I376" s="58"/>
      <c r="K376" s="58"/>
      <c r="N376" s="58"/>
      <c r="O376" s="58"/>
    </row>
    <row r="377" spans="1:15" ht="14.4">
      <c r="A377" s="58"/>
      <c r="C377" s="58"/>
      <c r="D377" s="58"/>
      <c r="E377" s="58"/>
      <c r="F377" s="58"/>
      <c r="G377" s="58"/>
      <c r="H377" s="58"/>
      <c r="I377" s="58"/>
      <c r="K377" s="58"/>
      <c r="N377" s="58"/>
      <c r="O377" s="58"/>
    </row>
    <row r="378" spans="1:15" ht="14.4">
      <c r="A378" s="58"/>
      <c r="C378" s="58"/>
      <c r="D378" s="58"/>
      <c r="E378" s="58"/>
      <c r="F378" s="58"/>
      <c r="G378" s="58"/>
      <c r="H378" s="58"/>
      <c r="I378" s="58"/>
      <c r="K378" s="58"/>
      <c r="N378" s="58"/>
      <c r="O378" s="58"/>
    </row>
    <row r="379" spans="1:15" ht="14.4">
      <c r="A379" s="58"/>
      <c r="C379" s="58"/>
      <c r="D379" s="58"/>
      <c r="E379" s="58"/>
      <c r="F379" s="58"/>
      <c r="G379" s="58"/>
      <c r="H379" s="58"/>
      <c r="I379" s="58"/>
      <c r="K379" s="58"/>
      <c r="N379" s="58"/>
      <c r="O379" s="58"/>
    </row>
    <row r="380" spans="1:15" ht="14.4">
      <c r="A380" s="58"/>
      <c r="C380" s="58"/>
      <c r="D380" s="58"/>
      <c r="E380" s="58"/>
      <c r="F380" s="58"/>
      <c r="G380" s="58"/>
      <c r="H380" s="58"/>
      <c r="I380" s="58"/>
      <c r="K380" s="58"/>
      <c r="N380" s="58"/>
      <c r="O380" s="58"/>
    </row>
    <row r="381" spans="1:15" ht="14.4">
      <c r="A381" s="58"/>
      <c r="C381" s="58"/>
      <c r="D381" s="58"/>
      <c r="E381" s="58"/>
      <c r="F381" s="58"/>
      <c r="G381" s="58"/>
      <c r="H381" s="58"/>
      <c r="I381" s="58"/>
      <c r="K381" s="58"/>
      <c r="N381" s="58"/>
      <c r="O381" s="58"/>
    </row>
    <row r="382" spans="1:15" ht="14.4">
      <c r="A382" s="58"/>
      <c r="C382" s="58"/>
      <c r="D382" s="58"/>
      <c r="E382" s="58"/>
      <c r="F382" s="58"/>
      <c r="G382" s="58"/>
      <c r="H382" s="58"/>
      <c r="I382" s="58"/>
      <c r="K382" s="58"/>
      <c r="N382" s="58"/>
      <c r="O382" s="58"/>
    </row>
    <row r="383" spans="1:15" ht="14.4">
      <c r="A383" s="58"/>
      <c r="C383" s="58"/>
      <c r="D383" s="58"/>
      <c r="E383" s="58"/>
      <c r="F383" s="58"/>
      <c r="G383" s="58"/>
      <c r="H383" s="58"/>
      <c r="I383" s="58"/>
      <c r="K383" s="58"/>
      <c r="N383" s="58"/>
      <c r="O383" s="58"/>
    </row>
    <row r="384" spans="1:15" ht="14.4">
      <c r="A384" s="58"/>
      <c r="C384" s="58"/>
      <c r="D384" s="58"/>
      <c r="E384" s="58"/>
      <c r="F384" s="58"/>
      <c r="G384" s="58"/>
      <c r="H384" s="58"/>
      <c r="I384" s="58"/>
      <c r="K384" s="58"/>
      <c r="N384" s="58"/>
      <c r="O384" s="58"/>
    </row>
    <row r="385" spans="1:15" ht="14.4">
      <c r="A385" s="58"/>
      <c r="C385" s="58"/>
      <c r="D385" s="58"/>
      <c r="E385" s="58"/>
      <c r="F385" s="58"/>
      <c r="G385" s="58"/>
      <c r="H385" s="58"/>
      <c r="I385" s="58"/>
      <c r="K385" s="58"/>
      <c r="N385" s="58"/>
      <c r="O385" s="58"/>
    </row>
    <row r="386" spans="1:15" ht="14.4">
      <c r="A386" s="58"/>
      <c r="C386" s="58"/>
      <c r="D386" s="58"/>
      <c r="E386" s="58"/>
      <c r="F386" s="58"/>
      <c r="G386" s="58"/>
      <c r="H386" s="58"/>
      <c r="I386" s="58"/>
      <c r="K386" s="58"/>
      <c r="N386" s="58"/>
      <c r="O386" s="58"/>
    </row>
    <row r="387" spans="1:15" ht="14.4">
      <c r="A387" s="58"/>
      <c r="C387" s="58"/>
      <c r="D387" s="58"/>
      <c r="E387" s="58"/>
      <c r="F387" s="58"/>
      <c r="G387" s="58"/>
      <c r="H387" s="58"/>
      <c r="I387" s="58"/>
      <c r="K387" s="58"/>
      <c r="N387" s="58"/>
      <c r="O387" s="58"/>
    </row>
    <row r="388" spans="1:15" ht="14.4">
      <c r="A388" s="58"/>
      <c r="C388" s="58"/>
      <c r="D388" s="58"/>
      <c r="E388" s="58"/>
      <c r="F388" s="58"/>
      <c r="G388" s="58"/>
      <c r="H388" s="58"/>
      <c r="I388" s="58"/>
      <c r="K388" s="58"/>
      <c r="N388" s="58"/>
      <c r="O388" s="58"/>
    </row>
    <row r="389" spans="1:15" ht="14.4">
      <c r="A389" s="58"/>
      <c r="C389" s="58"/>
      <c r="D389" s="58"/>
      <c r="E389" s="58"/>
      <c r="F389" s="58"/>
      <c r="G389" s="58"/>
      <c r="H389" s="58"/>
      <c r="I389" s="58"/>
      <c r="K389" s="58"/>
      <c r="N389" s="58"/>
      <c r="O389" s="58"/>
    </row>
    <row r="390" spans="1:15" ht="14.4">
      <c r="A390" s="58"/>
      <c r="C390" s="58"/>
      <c r="D390" s="58"/>
      <c r="E390" s="58"/>
      <c r="F390" s="58"/>
      <c r="G390" s="58"/>
      <c r="H390" s="58"/>
      <c r="I390" s="58"/>
      <c r="K390" s="58"/>
      <c r="N390" s="58"/>
      <c r="O390" s="58"/>
    </row>
    <row r="391" spans="1:15" ht="14.4">
      <c r="A391" s="58"/>
      <c r="C391" s="58"/>
      <c r="D391" s="58"/>
      <c r="E391" s="58"/>
      <c r="F391" s="58"/>
      <c r="G391" s="58"/>
      <c r="H391" s="58"/>
      <c r="I391" s="58"/>
      <c r="K391" s="58"/>
      <c r="N391" s="58"/>
      <c r="O391" s="58"/>
    </row>
    <row r="392" spans="1:15" ht="14.4">
      <c r="A392" s="58"/>
      <c r="C392" s="58"/>
      <c r="D392" s="58"/>
      <c r="E392" s="58"/>
      <c r="F392" s="58"/>
      <c r="G392" s="58"/>
      <c r="H392" s="58"/>
      <c r="I392" s="58"/>
      <c r="K392" s="58"/>
      <c r="N392" s="58"/>
      <c r="O392" s="58"/>
    </row>
    <row r="393" spans="1:15" ht="14.4">
      <c r="A393" s="58"/>
      <c r="C393" s="58"/>
      <c r="D393" s="58"/>
      <c r="E393" s="58"/>
      <c r="F393" s="58"/>
      <c r="G393" s="58"/>
      <c r="H393" s="58"/>
      <c r="I393" s="58"/>
      <c r="K393" s="58"/>
      <c r="N393" s="58"/>
      <c r="O393" s="58"/>
    </row>
    <row r="394" spans="1:15" ht="14.4">
      <c r="A394" s="58"/>
      <c r="C394" s="58"/>
      <c r="D394" s="58"/>
      <c r="E394" s="58"/>
      <c r="F394" s="58"/>
      <c r="G394" s="58"/>
      <c r="H394" s="58"/>
      <c r="I394" s="58"/>
      <c r="K394" s="58"/>
      <c r="N394" s="58"/>
      <c r="O394" s="58"/>
    </row>
    <row r="395" spans="1:15" ht="14.4">
      <c r="A395" s="58"/>
      <c r="C395" s="58"/>
      <c r="D395" s="58"/>
      <c r="E395" s="58"/>
      <c r="F395" s="58"/>
      <c r="G395" s="58"/>
      <c r="H395" s="58"/>
      <c r="I395" s="58"/>
      <c r="K395" s="58"/>
      <c r="N395" s="58"/>
      <c r="O395" s="58"/>
    </row>
    <row r="396" spans="1:15" ht="14.4">
      <c r="A396" s="58"/>
      <c r="C396" s="58"/>
      <c r="D396" s="58"/>
      <c r="E396" s="58"/>
      <c r="F396" s="58"/>
      <c r="G396" s="58"/>
      <c r="H396" s="58"/>
      <c r="I396" s="58"/>
      <c r="K396" s="58"/>
      <c r="N396" s="58"/>
      <c r="O396" s="58"/>
    </row>
    <row r="397" spans="1:15" ht="14.4">
      <c r="A397" s="58"/>
      <c r="C397" s="58"/>
      <c r="D397" s="58"/>
      <c r="E397" s="58"/>
      <c r="F397" s="58"/>
      <c r="G397" s="58"/>
      <c r="H397" s="58"/>
      <c r="I397" s="58"/>
      <c r="K397" s="58"/>
      <c r="N397" s="58"/>
      <c r="O397" s="58"/>
    </row>
    <row r="398" spans="1:15" ht="14.4">
      <c r="A398" s="58"/>
      <c r="C398" s="58"/>
      <c r="D398" s="58"/>
      <c r="E398" s="58"/>
      <c r="F398" s="58"/>
      <c r="G398" s="58"/>
      <c r="H398" s="58"/>
      <c r="I398" s="58"/>
      <c r="K398" s="58"/>
      <c r="N398" s="58"/>
      <c r="O398" s="58"/>
    </row>
    <row r="399" spans="1:15" ht="14.4">
      <c r="A399" s="58"/>
      <c r="C399" s="58"/>
      <c r="D399" s="58"/>
      <c r="E399" s="58"/>
      <c r="F399" s="58"/>
      <c r="G399" s="58"/>
      <c r="H399" s="58"/>
      <c r="I399" s="58"/>
      <c r="K399" s="58"/>
      <c r="N399" s="58"/>
      <c r="O399" s="58"/>
    </row>
    <row r="400" spans="1:15" ht="14.4">
      <c r="A400" s="58"/>
      <c r="C400" s="58"/>
      <c r="D400" s="58"/>
      <c r="E400" s="58"/>
      <c r="F400" s="58"/>
      <c r="G400" s="58"/>
      <c r="H400" s="58"/>
      <c r="I400" s="58"/>
      <c r="K400" s="58"/>
      <c r="N400" s="58"/>
      <c r="O400" s="58"/>
    </row>
    <row r="401" spans="1:15" ht="14.4">
      <c r="A401" s="58"/>
      <c r="C401" s="58"/>
      <c r="D401" s="58"/>
      <c r="E401" s="58"/>
      <c r="F401" s="58"/>
      <c r="G401" s="58"/>
      <c r="H401" s="58"/>
      <c r="I401" s="58"/>
      <c r="K401" s="58"/>
      <c r="N401" s="58"/>
      <c r="O401" s="58"/>
    </row>
    <row r="402" spans="1:15" ht="14.4">
      <c r="A402" s="58"/>
      <c r="C402" s="58"/>
      <c r="D402" s="58"/>
      <c r="E402" s="58"/>
      <c r="F402" s="58"/>
      <c r="G402" s="58"/>
      <c r="H402" s="58"/>
      <c r="I402" s="58"/>
      <c r="K402" s="58"/>
      <c r="N402" s="58"/>
      <c r="O402" s="58"/>
    </row>
    <row r="403" spans="1:15" ht="14.4">
      <c r="A403" s="58"/>
      <c r="C403" s="58"/>
      <c r="D403" s="58"/>
      <c r="E403" s="58"/>
      <c r="F403" s="58"/>
      <c r="G403" s="58"/>
      <c r="H403" s="58"/>
      <c r="I403" s="58"/>
      <c r="K403" s="58"/>
      <c r="N403" s="58"/>
      <c r="O403" s="58"/>
    </row>
    <row r="404" spans="1:15" ht="14.4">
      <c r="A404" s="58"/>
      <c r="C404" s="58"/>
      <c r="D404" s="58"/>
      <c r="E404" s="58"/>
      <c r="F404" s="58"/>
      <c r="G404" s="58"/>
      <c r="H404" s="58"/>
      <c r="I404" s="58"/>
      <c r="K404" s="58"/>
      <c r="N404" s="58"/>
      <c r="O404" s="58"/>
    </row>
    <row r="405" spans="1:15" ht="14.4">
      <c r="A405" s="58"/>
      <c r="C405" s="58"/>
      <c r="D405" s="58"/>
      <c r="E405" s="58"/>
      <c r="F405" s="58"/>
      <c r="G405" s="58"/>
      <c r="H405" s="58"/>
      <c r="I405" s="58"/>
      <c r="K405" s="58"/>
      <c r="N405" s="58"/>
      <c r="O405" s="58"/>
    </row>
    <row r="406" spans="1:15" ht="14.4">
      <c r="A406" s="58"/>
      <c r="C406" s="58"/>
      <c r="D406" s="58"/>
      <c r="E406" s="58"/>
      <c r="F406" s="58"/>
      <c r="G406" s="58"/>
      <c r="H406" s="58"/>
      <c r="I406" s="58"/>
      <c r="K406" s="58"/>
      <c r="N406" s="58"/>
      <c r="O406" s="58"/>
    </row>
    <row r="407" spans="1:15" ht="14.4">
      <c r="A407" s="58"/>
      <c r="C407" s="58"/>
      <c r="D407" s="58"/>
      <c r="E407" s="58"/>
      <c r="F407" s="58"/>
      <c r="G407" s="58"/>
      <c r="H407" s="58"/>
      <c r="I407" s="58"/>
      <c r="K407" s="58"/>
      <c r="N407" s="58"/>
      <c r="O407" s="58"/>
    </row>
    <row r="408" spans="1:15" ht="14.4">
      <c r="A408" s="58"/>
      <c r="C408" s="58"/>
      <c r="D408" s="58"/>
      <c r="E408" s="58"/>
      <c r="F408" s="58"/>
      <c r="G408" s="58"/>
      <c r="H408" s="58"/>
      <c r="I408" s="58"/>
      <c r="K408" s="58"/>
      <c r="N408" s="58"/>
      <c r="O408" s="58"/>
    </row>
    <row r="409" spans="1:15" ht="14.4">
      <c r="A409" s="58"/>
      <c r="C409" s="58"/>
      <c r="D409" s="58"/>
      <c r="E409" s="58"/>
      <c r="F409" s="58"/>
      <c r="G409" s="58"/>
      <c r="H409" s="58"/>
      <c r="I409" s="58"/>
      <c r="K409" s="58"/>
      <c r="N409" s="58"/>
      <c r="O409" s="58"/>
    </row>
    <row r="410" spans="1:15" ht="14.4">
      <c r="A410" s="58"/>
      <c r="C410" s="58"/>
      <c r="D410" s="58"/>
      <c r="E410" s="58"/>
      <c r="F410" s="58"/>
      <c r="G410" s="58"/>
      <c r="H410" s="58"/>
      <c r="I410" s="58"/>
      <c r="K410" s="58"/>
      <c r="N410" s="58"/>
      <c r="O410" s="58"/>
    </row>
    <row r="411" spans="1:15" ht="14.4">
      <c r="A411" s="58"/>
      <c r="C411" s="58"/>
      <c r="D411" s="58"/>
      <c r="E411" s="58"/>
      <c r="F411" s="58"/>
      <c r="G411" s="58"/>
      <c r="H411" s="58"/>
      <c r="I411" s="58"/>
      <c r="K411" s="58"/>
      <c r="N411" s="58"/>
      <c r="O411" s="58"/>
    </row>
    <row r="412" spans="1:15" ht="14.4">
      <c r="A412" s="58"/>
      <c r="C412" s="58"/>
      <c r="D412" s="58"/>
      <c r="E412" s="58"/>
      <c r="F412" s="58"/>
      <c r="G412" s="58"/>
      <c r="H412" s="58"/>
      <c r="I412" s="58"/>
      <c r="K412" s="58"/>
      <c r="N412" s="58"/>
      <c r="O412" s="58"/>
    </row>
    <row r="413" spans="1:15" ht="14.4">
      <c r="A413" s="58"/>
      <c r="C413" s="58"/>
      <c r="D413" s="58"/>
      <c r="E413" s="58"/>
      <c r="F413" s="58"/>
      <c r="G413" s="58"/>
      <c r="H413" s="58"/>
      <c r="I413" s="58"/>
      <c r="K413" s="58"/>
      <c r="N413" s="58"/>
      <c r="O413" s="58"/>
    </row>
    <row r="414" spans="1:15" ht="14.4">
      <c r="A414" s="58"/>
      <c r="C414" s="58"/>
      <c r="D414" s="58"/>
      <c r="E414" s="58"/>
      <c r="F414" s="58"/>
      <c r="G414" s="58"/>
      <c r="H414" s="58"/>
      <c r="I414" s="58"/>
      <c r="K414" s="58"/>
      <c r="N414" s="58"/>
      <c r="O414" s="58"/>
    </row>
    <row r="415" spans="1:15" ht="14.4">
      <c r="A415" s="58"/>
      <c r="C415" s="58"/>
      <c r="D415" s="58"/>
      <c r="E415" s="58"/>
      <c r="F415" s="58"/>
      <c r="G415" s="58"/>
      <c r="H415" s="58"/>
      <c r="I415" s="58"/>
      <c r="K415" s="58"/>
      <c r="N415" s="58"/>
      <c r="O415" s="58"/>
    </row>
    <row r="416" spans="1:15" ht="14.4">
      <c r="A416" s="58"/>
      <c r="C416" s="58"/>
      <c r="D416" s="58"/>
      <c r="E416" s="58"/>
      <c r="F416" s="58"/>
      <c r="G416" s="58"/>
      <c r="H416" s="58"/>
      <c r="I416" s="58"/>
      <c r="K416" s="58"/>
      <c r="N416" s="58"/>
      <c r="O416" s="58"/>
    </row>
    <row r="417" spans="1:15" ht="14.4">
      <c r="A417" s="58"/>
      <c r="C417" s="58"/>
      <c r="D417" s="58"/>
      <c r="E417" s="58"/>
      <c r="F417" s="58"/>
      <c r="G417" s="58"/>
      <c r="H417" s="58"/>
      <c r="I417" s="58"/>
      <c r="K417" s="58"/>
      <c r="N417" s="58"/>
      <c r="O417" s="58"/>
    </row>
    <row r="418" spans="1:15" ht="14.4">
      <c r="A418" s="58"/>
      <c r="C418" s="58"/>
      <c r="D418" s="58"/>
      <c r="E418" s="58"/>
      <c r="F418" s="58"/>
      <c r="G418" s="58"/>
      <c r="H418" s="58"/>
      <c r="I418" s="58"/>
      <c r="K418" s="58"/>
      <c r="N418" s="58"/>
      <c r="O418" s="58"/>
    </row>
    <row r="419" spans="1:15" ht="14.4">
      <c r="A419" s="58"/>
      <c r="C419" s="58"/>
      <c r="D419" s="58"/>
      <c r="E419" s="58"/>
      <c r="F419" s="58"/>
      <c r="G419" s="58"/>
      <c r="H419" s="58"/>
      <c r="I419" s="58"/>
      <c r="K419" s="58"/>
      <c r="N419" s="58"/>
      <c r="O419" s="58"/>
    </row>
    <row r="420" spans="1:15" ht="14.4">
      <c r="A420" s="58"/>
      <c r="C420" s="58"/>
      <c r="D420" s="58"/>
      <c r="E420" s="58"/>
      <c r="F420" s="58"/>
      <c r="G420" s="58"/>
      <c r="H420" s="58"/>
      <c r="I420" s="58"/>
      <c r="K420" s="58"/>
      <c r="N420" s="58"/>
      <c r="O420" s="58"/>
    </row>
    <row r="421" spans="1:15" ht="14.4">
      <c r="A421" s="58"/>
      <c r="C421" s="58"/>
      <c r="D421" s="58"/>
      <c r="E421" s="58"/>
      <c r="F421" s="58"/>
      <c r="G421" s="58"/>
      <c r="H421" s="58"/>
      <c r="I421" s="58"/>
      <c r="K421" s="58"/>
      <c r="N421" s="58"/>
      <c r="O421" s="58"/>
    </row>
    <row r="422" spans="1:15" ht="14.4">
      <c r="A422" s="58"/>
      <c r="C422" s="58"/>
      <c r="D422" s="58"/>
      <c r="E422" s="58"/>
      <c r="F422" s="58"/>
      <c r="G422" s="58"/>
      <c r="H422" s="58"/>
      <c r="I422" s="58"/>
      <c r="K422" s="58"/>
      <c r="N422" s="58"/>
      <c r="O422" s="58"/>
    </row>
    <row r="423" spans="1:15" ht="14.4">
      <c r="A423" s="58"/>
      <c r="C423" s="58"/>
      <c r="D423" s="58"/>
      <c r="E423" s="58"/>
      <c r="F423" s="58"/>
      <c r="G423" s="58"/>
      <c r="H423" s="58"/>
      <c r="I423" s="58"/>
      <c r="K423" s="58"/>
      <c r="N423" s="58"/>
      <c r="O423" s="58"/>
    </row>
    <row r="424" spans="1:15" ht="14.4">
      <c r="A424" s="58"/>
      <c r="C424" s="58"/>
      <c r="D424" s="58"/>
      <c r="E424" s="58"/>
      <c r="F424" s="58"/>
      <c r="G424" s="58"/>
      <c r="H424" s="58"/>
      <c r="I424" s="58"/>
      <c r="K424" s="58"/>
      <c r="N424" s="58"/>
      <c r="O424" s="58"/>
    </row>
    <row r="425" spans="1:15" ht="14.4">
      <c r="A425" s="58"/>
      <c r="C425" s="58"/>
      <c r="D425" s="58"/>
      <c r="E425" s="58"/>
      <c r="F425" s="58"/>
      <c r="G425" s="58"/>
      <c r="H425" s="58"/>
      <c r="I425" s="58"/>
      <c r="K425" s="58"/>
      <c r="N425" s="58"/>
      <c r="O425" s="58"/>
    </row>
    <row r="426" spans="1:15" ht="14.4">
      <c r="A426" s="58"/>
      <c r="C426" s="58"/>
      <c r="D426" s="58"/>
      <c r="E426" s="58"/>
      <c r="F426" s="58"/>
      <c r="G426" s="58"/>
      <c r="H426" s="58"/>
      <c r="I426" s="58"/>
      <c r="K426" s="58"/>
      <c r="N426" s="58"/>
      <c r="O426" s="58"/>
    </row>
    <row r="427" spans="1:15" ht="14.4">
      <c r="A427" s="58"/>
      <c r="C427" s="58"/>
      <c r="D427" s="58"/>
      <c r="E427" s="58"/>
      <c r="F427" s="58"/>
      <c r="G427" s="58"/>
      <c r="H427" s="58"/>
      <c r="I427" s="58"/>
      <c r="K427" s="58"/>
      <c r="N427" s="58"/>
      <c r="O427" s="58"/>
    </row>
    <row r="428" spans="1:15" ht="14.4">
      <c r="A428" s="58"/>
      <c r="C428" s="58"/>
      <c r="D428" s="58"/>
      <c r="E428" s="58"/>
      <c r="F428" s="58"/>
      <c r="G428" s="58"/>
      <c r="H428" s="58"/>
      <c r="I428" s="58"/>
      <c r="K428" s="58"/>
      <c r="N428" s="58"/>
      <c r="O428" s="58"/>
    </row>
    <row r="429" spans="1:15" ht="14.4">
      <c r="A429" s="58"/>
      <c r="C429" s="58"/>
      <c r="D429" s="58"/>
      <c r="E429" s="58"/>
      <c r="F429" s="58"/>
      <c r="G429" s="58"/>
      <c r="H429" s="58"/>
      <c r="I429" s="58"/>
      <c r="K429" s="58"/>
      <c r="N429" s="58"/>
      <c r="O429" s="58"/>
    </row>
    <row r="430" spans="1:15" ht="14.4">
      <c r="A430" s="58"/>
      <c r="C430" s="58"/>
      <c r="D430" s="58"/>
      <c r="E430" s="58"/>
      <c r="F430" s="58"/>
      <c r="G430" s="58"/>
      <c r="H430" s="58"/>
      <c r="I430" s="58"/>
      <c r="K430" s="58"/>
      <c r="N430" s="58"/>
      <c r="O430" s="58"/>
    </row>
    <row r="431" spans="1:15" ht="14.4">
      <c r="A431" s="58"/>
      <c r="C431" s="58"/>
      <c r="D431" s="58"/>
      <c r="E431" s="58"/>
      <c r="F431" s="58"/>
      <c r="G431" s="58"/>
      <c r="H431" s="58"/>
      <c r="I431" s="58"/>
      <c r="K431" s="58"/>
      <c r="N431" s="58"/>
      <c r="O431" s="58"/>
    </row>
    <row r="432" spans="1:15" ht="14.4">
      <c r="A432" s="58"/>
      <c r="C432" s="58"/>
      <c r="D432" s="58"/>
      <c r="E432" s="58"/>
      <c r="F432" s="58"/>
      <c r="G432" s="58"/>
      <c r="H432" s="58"/>
      <c r="I432" s="58"/>
      <c r="K432" s="58"/>
      <c r="N432" s="58"/>
      <c r="O432" s="58"/>
    </row>
    <row r="433" spans="1:15" ht="14.4">
      <c r="A433" s="58"/>
      <c r="C433" s="58"/>
      <c r="D433" s="58"/>
      <c r="E433" s="58"/>
      <c r="F433" s="58"/>
      <c r="G433" s="58"/>
      <c r="H433" s="58"/>
      <c r="I433" s="58"/>
      <c r="K433" s="58"/>
      <c r="N433" s="58"/>
      <c r="O433" s="58"/>
    </row>
    <row r="434" spans="1:15" ht="14.4">
      <c r="A434" s="58"/>
      <c r="C434" s="58"/>
      <c r="D434" s="58"/>
      <c r="E434" s="58"/>
      <c r="F434" s="58"/>
      <c r="G434" s="58"/>
      <c r="H434" s="58"/>
      <c r="I434" s="58"/>
      <c r="K434" s="58"/>
      <c r="N434" s="58"/>
      <c r="O434" s="58"/>
    </row>
    <row r="435" spans="1:15" ht="14.4">
      <c r="A435" s="58"/>
      <c r="C435" s="58"/>
      <c r="D435" s="58"/>
      <c r="E435" s="58"/>
      <c r="F435" s="58"/>
      <c r="G435" s="58"/>
      <c r="H435" s="58"/>
      <c r="I435" s="58"/>
      <c r="K435" s="58"/>
      <c r="N435" s="58"/>
      <c r="O435" s="58"/>
    </row>
    <row r="436" spans="1:15" ht="14.4">
      <c r="A436" s="58"/>
      <c r="C436" s="58"/>
      <c r="D436" s="58"/>
      <c r="E436" s="58"/>
      <c r="F436" s="58"/>
      <c r="G436" s="58"/>
      <c r="H436" s="58"/>
      <c r="I436" s="58"/>
      <c r="K436" s="58"/>
      <c r="N436" s="58"/>
      <c r="O436" s="58"/>
    </row>
    <row r="437" spans="1:15" ht="14.4">
      <c r="A437" s="58"/>
      <c r="C437" s="58"/>
      <c r="D437" s="58"/>
      <c r="E437" s="58"/>
      <c r="F437" s="58"/>
      <c r="G437" s="58"/>
      <c r="H437" s="58"/>
      <c r="I437" s="58"/>
      <c r="K437" s="58"/>
      <c r="N437" s="58"/>
      <c r="O437" s="58"/>
    </row>
    <row r="438" spans="1:15" ht="14.4">
      <c r="A438" s="58"/>
      <c r="C438" s="58"/>
      <c r="D438" s="58"/>
      <c r="E438" s="58"/>
      <c r="F438" s="58"/>
      <c r="G438" s="58"/>
      <c r="H438" s="58"/>
      <c r="I438" s="58"/>
      <c r="K438" s="58"/>
      <c r="N438" s="58"/>
      <c r="O438" s="58"/>
    </row>
    <row r="439" spans="1:15" ht="14.4">
      <c r="A439" s="58"/>
      <c r="C439" s="58"/>
      <c r="D439" s="58"/>
      <c r="E439" s="58"/>
      <c r="F439" s="58"/>
      <c r="G439" s="58"/>
      <c r="H439" s="58"/>
      <c r="I439" s="58"/>
      <c r="K439" s="58"/>
      <c r="N439" s="58"/>
      <c r="O439" s="58"/>
    </row>
    <row r="440" spans="1:15" ht="14.4">
      <c r="A440" s="58"/>
      <c r="C440" s="58"/>
      <c r="D440" s="58"/>
      <c r="E440" s="58"/>
      <c r="F440" s="58"/>
      <c r="G440" s="58"/>
      <c r="H440" s="58"/>
      <c r="I440" s="58"/>
      <c r="K440" s="58"/>
      <c r="N440" s="58"/>
      <c r="O440" s="58"/>
    </row>
    <row r="441" spans="1:15" ht="14.4">
      <c r="A441" s="58"/>
      <c r="C441" s="58"/>
      <c r="D441" s="58"/>
      <c r="E441" s="58"/>
      <c r="F441" s="58"/>
      <c r="G441" s="58"/>
      <c r="H441" s="58"/>
      <c r="I441" s="58"/>
      <c r="K441" s="58"/>
      <c r="N441" s="58"/>
      <c r="O441" s="58"/>
    </row>
    <row r="442" spans="1:15" ht="14.4">
      <c r="A442" s="58"/>
      <c r="C442" s="58"/>
      <c r="D442" s="58"/>
      <c r="E442" s="58"/>
      <c r="F442" s="58"/>
      <c r="G442" s="58"/>
      <c r="H442" s="58"/>
      <c r="I442" s="58"/>
      <c r="K442" s="58"/>
      <c r="N442" s="58"/>
      <c r="O442" s="58"/>
    </row>
    <row r="443" spans="1:15" ht="14.4">
      <c r="A443" s="58"/>
      <c r="C443" s="58"/>
      <c r="D443" s="58"/>
      <c r="E443" s="58"/>
      <c r="F443" s="58"/>
      <c r="G443" s="58"/>
      <c r="H443" s="58"/>
      <c r="I443" s="58"/>
      <c r="K443" s="58"/>
      <c r="N443" s="58"/>
      <c r="O443" s="58"/>
    </row>
    <row r="444" spans="1:15" ht="14.4">
      <c r="A444" s="58"/>
      <c r="C444" s="58"/>
      <c r="D444" s="58"/>
      <c r="E444" s="58"/>
      <c r="F444" s="58"/>
      <c r="G444" s="58"/>
      <c r="H444" s="58"/>
      <c r="I444" s="58"/>
      <c r="K444" s="58"/>
      <c r="N444" s="58"/>
      <c r="O444" s="58"/>
    </row>
    <row r="445" spans="1:15" ht="14.4">
      <c r="A445" s="58"/>
      <c r="C445" s="58"/>
      <c r="D445" s="58"/>
      <c r="E445" s="58"/>
      <c r="F445" s="58"/>
      <c r="G445" s="58"/>
      <c r="H445" s="58"/>
      <c r="I445" s="58"/>
      <c r="K445" s="58"/>
      <c r="N445" s="58"/>
      <c r="O445" s="58"/>
    </row>
    <row r="446" spans="1:15" ht="14.4">
      <c r="A446" s="58"/>
      <c r="C446" s="58"/>
      <c r="D446" s="58"/>
      <c r="E446" s="58"/>
      <c r="F446" s="58"/>
      <c r="G446" s="58"/>
      <c r="H446" s="58"/>
      <c r="I446" s="58"/>
      <c r="K446" s="58"/>
      <c r="N446" s="58"/>
      <c r="O446" s="58"/>
    </row>
    <row r="447" spans="1:15" ht="14.4">
      <c r="A447" s="58"/>
      <c r="C447" s="58"/>
      <c r="D447" s="58"/>
      <c r="E447" s="58"/>
      <c r="F447" s="58"/>
      <c r="G447" s="58"/>
      <c r="H447" s="58"/>
      <c r="I447" s="58"/>
      <c r="K447" s="58"/>
      <c r="N447" s="58"/>
      <c r="O447" s="58"/>
    </row>
    <row r="448" spans="1:15" ht="14.4">
      <c r="A448" s="58"/>
      <c r="C448" s="58"/>
      <c r="D448" s="58"/>
      <c r="E448" s="58"/>
      <c r="F448" s="58"/>
      <c r="G448" s="58"/>
      <c r="H448" s="58"/>
      <c r="I448" s="58"/>
      <c r="K448" s="58"/>
      <c r="N448" s="58"/>
      <c r="O448" s="58"/>
    </row>
    <row r="449" spans="1:15" ht="14.4">
      <c r="A449" s="58"/>
      <c r="C449" s="58"/>
      <c r="D449" s="58"/>
      <c r="E449" s="58"/>
      <c r="F449" s="58"/>
      <c r="G449" s="58"/>
      <c r="H449" s="58"/>
      <c r="I449" s="58"/>
      <c r="K449" s="58"/>
      <c r="N449" s="58"/>
      <c r="O449" s="58"/>
    </row>
    <row r="450" spans="1:15" ht="14.4">
      <c r="A450" s="58"/>
      <c r="C450" s="58"/>
      <c r="D450" s="58"/>
      <c r="E450" s="58"/>
      <c r="F450" s="58"/>
      <c r="G450" s="58"/>
      <c r="H450" s="58"/>
      <c r="I450" s="58"/>
      <c r="K450" s="58"/>
      <c r="N450" s="58"/>
      <c r="O450" s="58"/>
    </row>
    <row r="451" spans="1:15" ht="14.4">
      <c r="A451" s="58"/>
      <c r="C451" s="58"/>
      <c r="D451" s="58"/>
      <c r="E451" s="58"/>
      <c r="F451" s="58"/>
      <c r="G451" s="58"/>
      <c r="H451" s="58"/>
      <c r="I451" s="58"/>
      <c r="K451" s="58"/>
      <c r="N451" s="58"/>
      <c r="O451" s="58"/>
    </row>
    <row r="452" spans="1:15" ht="14.4">
      <c r="A452" s="58"/>
      <c r="C452" s="58"/>
      <c r="D452" s="58"/>
      <c r="E452" s="58"/>
      <c r="F452" s="58"/>
      <c r="G452" s="58"/>
      <c r="H452" s="58"/>
      <c r="I452" s="58"/>
      <c r="K452" s="58"/>
      <c r="N452" s="58"/>
      <c r="O452" s="58"/>
    </row>
    <row r="453" spans="1:15" ht="14.4">
      <c r="A453" s="58"/>
      <c r="C453" s="58"/>
      <c r="D453" s="58"/>
      <c r="E453" s="58"/>
      <c r="F453" s="58"/>
      <c r="G453" s="58"/>
      <c r="H453" s="58"/>
      <c r="I453" s="58"/>
      <c r="K453" s="58"/>
      <c r="N453" s="58"/>
      <c r="O453" s="58"/>
    </row>
    <row r="454" spans="1:15" ht="14.4">
      <c r="A454" s="58"/>
      <c r="C454" s="58"/>
      <c r="D454" s="58"/>
      <c r="E454" s="58"/>
      <c r="F454" s="58"/>
      <c r="G454" s="58"/>
      <c r="H454" s="58"/>
      <c r="I454" s="58"/>
      <c r="K454" s="58"/>
      <c r="N454" s="58"/>
      <c r="O454" s="58"/>
    </row>
    <row r="455" spans="1:15" ht="14.4">
      <c r="A455" s="58"/>
      <c r="C455" s="58"/>
      <c r="D455" s="58"/>
      <c r="E455" s="58"/>
      <c r="F455" s="58"/>
      <c r="G455" s="58"/>
      <c r="H455" s="58"/>
      <c r="I455" s="58"/>
      <c r="K455" s="58"/>
      <c r="N455" s="58"/>
      <c r="O455" s="58"/>
    </row>
    <row r="456" spans="1:15" ht="14.4">
      <c r="A456" s="58"/>
      <c r="C456" s="58"/>
      <c r="D456" s="58"/>
      <c r="E456" s="58"/>
      <c r="F456" s="58"/>
      <c r="G456" s="58"/>
      <c r="H456" s="58"/>
      <c r="I456" s="58"/>
      <c r="K456" s="58"/>
      <c r="N456" s="58"/>
      <c r="O456" s="58"/>
    </row>
    <row r="457" spans="1:15" ht="14.4">
      <c r="A457" s="58"/>
      <c r="C457" s="58"/>
      <c r="D457" s="58"/>
      <c r="E457" s="58"/>
      <c r="F457" s="58"/>
      <c r="G457" s="58"/>
      <c r="H457" s="58"/>
      <c r="I457" s="58"/>
      <c r="K457" s="58"/>
      <c r="N457" s="58"/>
      <c r="O457" s="58"/>
    </row>
    <row r="458" spans="1:15" ht="14.4">
      <c r="A458" s="58"/>
      <c r="C458" s="58"/>
      <c r="D458" s="58"/>
      <c r="E458" s="58"/>
      <c r="F458" s="58"/>
      <c r="G458" s="58"/>
      <c r="H458" s="58"/>
      <c r="I458" s="58"/>
      <c r="K458" s="58"/>
      <c r="N458" s="58"/>
      <c r="O458" s="58"/>
    </row>
    <row r="459" spans="1:15" ht="14.4">
      <c r="A459" s="58"/>
      <c r="C459" s="58"/>
      <c r="D459" s="58"/>
      <c r="E459" s="58"/>
      <c r="F459" s="58"/>
      <c r="G459" s="58"/>
      <c r="H459" s="58"/>
      <c r="I459" s="58"/>
      <c r="K459" s="58"/>
      <c r="N459" s="58"/>
      <c r="O459" s="58"/>
    </row>
    <row r="460" spans="1:15" ht="14.4">
      <c r="A460" s="58"/>
      <c r="C460" s="58"/>
      <c r="D460" s="58"/>
      <c r="E460" s="58"/>
      <c r="F460" s="58"/>
      <c r="G460" s="58"/>
      <c r="H460" s="58"/>
      <c r="I460" s="58"/>
      <c r="K460" s="58"/>
      <c r="N460" s="58"/>
      <c r="O460" s="58"/>
    </row>
    <row r="461" spans="1:15" ht="14.4">
      <c r="A461" s="58"/>
      <c r="C461" s="58"/>
      <c r="D461" s="58"/>
      <c r="E461" s="58"/>
      <c r="F461" s="58"/>
      <c r="G461" s="58"/>
      <c r="H461" s="58"/>
      <c r="I461" s="58"/>
      <c r="K461" s="58"/>
      <c r="N461" s="58"/>
      <c r="O461" s="58"/>
    </row>
    <row r="462" spans="1:15" ht="14.4">
      <c r="A462" s="58"/>
      <c r="C462" s="58"/>
      <c r="D462" s="58"/>
      <c r="E462" s="58"/>
      <c r="F462" s="58"/>
      <c r="G462" s="58"/>
      <c r="H462" s="58"/>
      <c r="I462" s="58"/>
      <c r="K462" s="58"/>
      <c r="N462" s="58"/>
      <c r="O462" s="58"/>
    </row>
    <row r="463" spans="1:15" ht="14.4">
      <c r="A463" s="58"/>
      <c r="C463" s="58"/>
      <c r="D463" s="58"/>
      <c r="E463" s="58"/>
      <c r="F463" s="58"/>
      <c r="G463" s="58"/>
      <c r="H463" s="58"/>
      <c r="I463" s="58"/>
      <c r="K463" s="58"/>
      <c r="N463" s="58"/>
      <c r="O463" s="58"/>
    </row>
    <row r="464" spans="1:15" ht="14.4">
      <c r="A464" s="58"/>
      <c r="C464" s="58"/>
      <c r="D464" s="58"/>
      <c r="E464" s="58"/>
      <c r="F464" s="58"/>
      <c r="G464" s="58"/>
      <c r="H464" s="58"/>
      <c r="I464" s="58"/>
      <c r="K464" s="58"/>
      <c r="N464" s="58"/>
      <c r="O464" s="58"/>
    </row>
    <row r="465" spans="1:15" ht="14.4">
      <c r="A465" s="58"/>
      <c r="C465" s="58"/>
      <c r="D465" s="58"/>
      <c r="E465" s="58"/>
      <c r="F465" s="58"/>
      <c r="G465" s="58"/>
      <c r="H465" s="58"/>
      <c r="I465" s="58"/>
      <c r="K465" s="58"/>
      <c r="N465" s="58"/>
      <c r="O465" s="58"/>
    </row>
    <row r="466" spans="1:15" ht="14.4">
      <c r="A466" s="58"/>
      <c r="C466" s="58"/>
      <c r="D466" s="58"/>
      <c r="E466" s="58"/>
      <c r="F466" s="58"/>
      <c r="G466" s="58"/>
      <c r="H466" s="58"/>
      <c r="I466" s="58"/>
      <c r="K466" s="58"/>
      <c r="N466" s="58"/>
      <c r="O466" s="58"/>
    </row>
    <row r="467" spans="1:15" ht="14.4">
      <c r="A467" s="58"/>
      <c r="C467" s="58"/>
      <c r="D467" s="58"/>
      <c r="E467" s="58"/>
      <c r="F467" s="58"/>
      <c r="G467" s="58"/>
      <c r="H467" s="58"/>
      <c r="I467" s="58"/>
      <c r="K467" s="58"/>
      <c r="N467" s="58"/>
      <c r="O467" s="58"/>
    </row>
    <row r="468" spans="1:15" ht="14.4">
      <c r="A468" s="58"/>
      <c r="C468" s="58"/>
      <c r="D468" s="58"/>
      <c r="E468" s="58"/>
      <c r="F468" s="58"/>
      <c r="G468" s="58"/>
      <c r="H468" s="58"/>
      <c r="I468" s="58"/>
      <c r="K468" s="58"/>
      <c r="N468" s="58"/>
      <c r="O468" s="58"/>
    </row>
    <row r="469" spans="1:15" ht="14.4">
      <c r="A469" s="58"/>
      <c r="C469" s="58"/>
      <c r="D469" s="58"/>
      <c r="E469" s="58"/>
      <c r="F469" s="58"/>
      <c r="G469" s="58"/>
      <c r="H469" s="58"/>
      <c r="I469" s="58"/>
      <c r="K469" s="58"/>
      <c r="N469" s="58"/>
      <c r="O469" s="58"/>
    </row>
    <row r="470" spans="1:15" ht="14.4">
      <c r="A470" s="58"/>
      <c r="C470" s="58"/>
      <c r="D470" s="58"/>
      <c r="E470" s="58"/>
      <c r="F470" s="58"/>
      <c r="G470" s="58"/>
      <c r="H470" s="58"/>
      <c r="I470" s="58"/>
      <c r="K470" s="58"/>
      <c r="N470" s="58"/>
      <c r="O470" s="58"/>
    </row>
    <row r="471" spans="1:15" ht="14.4">
      <c r="A471" s="58"/>
      <c r="C471" s="58"/>
      <c r="D471" s="58"/>
      <c r="E471" s="58"/>
      <c r="F471" s="58"/>
      <c r="G471" s="58"/>
      <c r="H471" s="58"/>
      <c r="I471" s="58"/>
      <c r="K471" s="58"/>
      <c r="N471" s="58"/>
      <c r="O471" s="58"/>
    </row>
    <row r="472" spans="1:15" ht="14.4">
      <c r="A472" s="58"/>
      <c r="C472" s="58"/>
      <c r="D472" s="58"/>
      <c r="E472" s="58"/>
      <c r="F472" s="58"/>
      <c r="G472" s="58"/>
      <c r="H472" s="58"/>
      <c r="I472" s="58"/>
      <c r="K472" s="58"/>
      <c r="N472" s="58"/>
      <c r="O472" s="58"/>
    </row>
    <row r="473" spans="1:15" ht="14.4">
      <c r="A473" s="58"/>
      <c r="C473" s="58"/>
      <c r="D473" s="58"/>
      <c r="E473" s="58"/>
      <c r="F473" s="58"/>
      <c r="G473" s="58"/>
      <c r="H473" s="58"/>
      <c r="I473" s="58"/>
      <c r="K473" s="58"/>
      <c r="N473" s="58"/>
      <c r="O473" s="58"/>
    </row>
    <row r="474" spans="1:15" ht="14.4">
      <c r="A474" s="58"/>
      <c r="C474" s="58"/>
      <c r="D474" s="58"/>
      <c r="E474" s="58"/>
      <c r="F474" s="58"/>
      <c r="G474" s="58"/>
      <c r="H474" s="58"/>
      <c r="I474" s="58"/>
      <c r="K474" s="58"/>
      <c r="N474" s="58"/>
      <c r="O474" s="58"/>
    </row>
    <row r="475" spans="1:15" ht="14.4">
      <c r="A475" s="58"/>
      <c r="C475" s="58"/>
      <c r="D475" s="58"/>
      <c r="E475" s="58"/>
      <c r="F475" s="58"/>
      <c r="G475" s="58"/>
      <c r="H475" s="58"/>
      <c r="I475" s="58"/>
      <c r="K475" s="58"/>
      <c r="N475" s="58"/>
      <c r="O475" s="58"/>
    </row>
    <row r="476" spans="1:15" ht="14.4">
      <c r="A476" s="58"/>
      <c r="C476" s="58"/>
      <c r="D476" s="58"/>
      <c r="E476" s="58"/>
      <c r="F476" s="58"/>
      <c r="G476" s="58"/>
      <c r="H476" s="58"/>
      <c r="I476" s="58"/>
      <c r="K476" s="58"/>
      <c r="N476" s="58"/>
      <c r="O476" s="58"/>
    </row>
    <row r="477" spans="1:15" ht="14.4">
      <c r="A477" s="58"/>
      <c r="C477" s="58"/>
      <c r="D477" s="58"/>
      <c r="E477" s="58"/>
      <c r="F477" s="58"/>
      <c r="G477" s="58"/>
      <c r="H477" s="58"/>
      <c r="I477" s="58"/>
      <c r="K477" s="58"/>
      <c r="N477" s="58"/>
      <c r="O477" s="58"/>
    </row>
    <row r="478" spans="1:15" ht="14.4">
      <c r="A478" s="58"/>
      <c r="C478" s="58"/>
      <c r="D478" s="58"/>
      <c r="E478" s="58"/>
      <c r="F478" s="58"/>
      <c r="G478" s="58"/>
      <c r="H478" s="58"/>
      <c r="I478" s="58"/>
      <c r="K478" s="58"/>
      <c r="N478" s="58"/>
      <c r="O478" s="58"/>
    </row>
    <row r="479" spans="1:15" ht="14.4">
      <c r="A479" s="58"/>
      <c r="C479" s="58"/>
      <c r="D479" s="58"/>
      <c r="E479" s="58"/>
      <c r="F479" s="58"/>
      <c r="G479" s="58"/>
      <c r="H479" s="58"/>
      <c r="I479" s="58"/>
      <c r="K479" s="58"/>
      <c r="N479" s="58"/>
      <c r="O479" s="58"/>
    </row>
    <row r="480" spans="1:15" ht="14.4">
      <c r="A480" s="58"/>
      <c r="C480" s="58"/>
      <c r="D480" s="58"/>
      <c r="E480" s="58"/>
      <c r="F480" s="58"/>
      <c r="G480" s="58"/>
      <c r="H480" s="58"/>
      <c r="I480" s="58"/>
      <c r="K480" s="58"/>
      <c r="N480" s="58"/>
      <c r="O480" s="58"/>
    </row>
    <row r="481" spans="1:15" ht="14.4">
      <c r="A481" s="58"/>
      <c r="C481" s="58"/>
      <c r="D481" s="58"/>
      <c r="E481" s="58"/>
      <c r="F481" s="58"/>
      <c r="G481" s="58"/>
      <c r="H481" s="58"/>
      <c r="I481" s="58"/>
      <c r="K481" s="58"/>
      <c r="N481" s="58"/>
      <c r="O481" s="58"/>
    </row>
    <row r="482" spans="1:15" ht="14.4">
      <c r="A482" s="58"/>
      <c r="C482" s="58"/>
      <c r="D482" s="58"/>
      <c r="E482" s="58"/>
      <c r="F482" s="58"/>
      <c r="G482" s="58"/>
      <c r="H482" s="58"/>
      <c r="I482" s="58"/>
      <c r="K482" s="58"/>
      <c r="N482" s="58"/>
      <c r="O482" s="58"/>
    </row>
    <row r="483" spans="1:15" ht="14.4">
      <c r="A483" s="58"/>
      <c r="C483" s="58"/>
      <c r="D483" s="58"/>
      <c r="E483" s="58"/>
      <c r="F483" s="58"/>
      <c r="G483" s="58"/>
      <c r="H483" s="58"/>
      <c r="I483" s="58"/>
      <c r="K483" s="58"/>
      <c r="N483" s="58"/>
      <c r="O483" s="58"/>
    </row>
    <row r="484" spans="1:15" ht="14.4">
      <c r="A484" s="58"/>
      <c r="C484" s="58"/>
      <c r="D484" s="58"/>
      <c r="E484" s="58"/>
      <c r="F484" s="58"/>
      <c r="G484" s="58"/>
      <c r="H484" s="58"/>
      <c r="I484" s="58"/>
      <c r="K484" s="58"/>
      <c r="N484" s="58"/>
      <c r="O484" s="58"/>
    </row>
    <row r="485" spans="1:15" ht="14.4">
      <c r="A485" s="58"/>
      <c r="C485" s="58"/>
      <c r="D485" s="58"/>
      <c r="E485" s="58"/>
      <c r="F485" s="58"/>
      <c r="G485" s="58"/>
      <c r="H485" s="58"/>
      <c r="I485" s="58"/>
      <c r="K485" s="58"/>
      <c r="N485" s="58"/>
      <c r="O485" s="58"/>
    </row>
    <row r="486" spans="1:15" ht="14.4">
      <c r="A486" s="58"/>
      <c r="C486" s="58"/>
      <c r="D486" s="58"/>
      <c r="E486" s="58"/>
      <c r="F486" s="58"/>
      <c r="G486" s="58"/>
      <c r="H486" s="58"/>
      <c r="I486" s="58"/>
      <c r="K486" s="58"/>
      <c r="N486" s="58"/>
      <c r="O486" s="58"/>
    </row>
    <row r="487" spans="1:15" ht="14.4">
      <c r="A487" s="58"/>
      <c r="C487" s="58"/>
      <c r="D487" s="58"/>
      <c r="E487" s="58"/>
      <c r="F487" s="58"/>
      <c r="G487" s="58"/>
      <c r="H487" s="58"/>
      <c r="I487" s="58"/>
      <c r="K487" s="58"/>
      <c r="N487" s="58"/>
      <c r="O487" s="58"/>
    </row>
    <row r="488" spans="1:15" ht="14.4">
      <c r="A488" s="58"/>
      <c r="C488" s="58"/>
      <c r="D488" s="58"/>
      <c r="E488" s="58"/>
      <c r="F488" s="58"/>
      <c r="G488" s="58"/>
      <c r="H488" s="58"/>
      <c r="I488" s="58"/>
      <c r="K488" s="58"/>
      <c r="N488" s="58"/>
      <c r="O488" s="58"/>
    </row>
    <row r="489" spans="1:15" ht="14.4">
      <c r="A489" s="58"/>
      <c r="C489" s="58"/>
      <c r="D489" s="58"/>
      <c r="E489" s="58"/>
      <c r="F489" s="58"/>
      <c r="G489" s="58"/>
      <c r="H489" s="58"/>
      <c r="I489" s="58"/>
      <c r="K489" s="58"/>
      <c r="N489" s="58"/>
      <c r="O489" s="58"/>
    </row>
    <row r="490" spans="1:15" ht="14.4">
      <c r="A490" s="58"/>
      <c r="C490" s="58"/>
      <c r="D490" s="58"/>
      <c r="E490" s="58"/>
      <c r="F490" s="58"/>
      <c r="G490" s="58"/>
      <c r="H490" s="58"/>
      <c r="I490" s="58"/>
      <c r="K490" s="58"/>
      <c r="N490" s="58"/>
      <c r="O490" s="58"/>
    </row>
    <row r="491" spans="1:15" ht="14.4">
      <c r="A491" s="58"/>
      <c r="C491" s="58"/>
      <c r="D491" s="58"/>
      <c r="E491" s="58"/>
      <c r="F491" s="58"/>
      <c r="G491" s="58"/>
      <c r="H491" s="58"/>
      <c r="I491" s="58"/>
      <c r="K491" s="58"/>
      <c r="N491" s="58"/>
      <c r="O491" s="58"/>
    </row>
    <row r="492" spans="1:15" ht="14.4">
      <c r="A492" s="58"/>
      <c r="C492" s="58"/>
      <c r="D492" s="58"/>
      <c r="E492" s="58"/>
      <c r="F492" s="58"/>
      <c r="G492" s="58"/>
      <c r="H492" s="58"/>
      <c r="I492" s="58"/>
      <c r="K492" s="58"/>
      <c r="N492" s="58"/>
      <c r="O492" s="58"/>
    </row>
    <row r="493" spans="1:15" ht="14.4">
      <c r="A493" s="58"/>
      <c r="C493" s="58"/>
      <c r="D493" s="58"/>
      <c r="E493" s="58"/>
      <c r="F493" s="58"/>
      <c r="G493" s="58"/>
      <c r="H493" s="58"/>
      <c r="I493" s="58"/>
      <c r="K493" s="58"/>
      <c r="N493" s="58"/>
      <c r="O493" s="58"/>
    </row>
    <row r="494" spans="1:15" ht="14.4">
      <c r="A494" s="58"/>
      <c r="C494" s="58"/>
      <c r="D494" s="58"/>
      <c r="E494" s="58"/>
      <c r="F494" s="58"/>
      <c r="G494" s="58"/>
      <c r="H494" s="58"/>
      <c r="I494" s="58"/>
      <c r="K494" s="58"/>
      <c r="N494" s="58"/>
      <c r="O494" s="58"/>
    </row>
    <row r="495" spans="1:15" ht="14.4">
      <c r="A495" s="58"/>
      <c r="C495" s="58"/>
      <c r="D495" s="58"/>
      <c r="E495" s="58"/>
      <c r="F495" s="58"/>
      <c r="G495" s="58"/>
      <c r="H495" s="58"/>
      <c r="I495" s="58"/>
      <c r="K495" s="58"/>
      <c r="N495" s="58"/>
      <c r="O495" s="58"/>
    </row>
    <row r="496" spans="1:15" ht="14.4">
      <c r="A496" s="58"/>
      <c r="C496" s="58"/>
      <c r="D496" s="58"/>
      <c r="E496" s="58"/>
      <c r="F496" s="58"/>
      <c r="G496" s="58"/>
      <c r="H496" s="58"/>
      <c r="I496" s="58"/>
      <c r="K496" s="58"/>
      <c r="N496" s="58"/>
      <c r="O496" s="58"/>
    </row>
    <row r="497" spans="1:15" ht="14.4">
      <c r="A497" s="58"/>
      <c r="C497" s="58"/>
      <c r="D497" s="58"/>
      <c r="E497" s="58"/>
      <c r="F497" s="58"/>
      <c r="G497" s="58"/>
      <c r="H497" s="58"/>
      <c r="I497" s="58"/>
      <c r="K497" s="58"/>
      <c r="N497" s="58"/>
      <c r="O497" s="58"/>
    </row>
    <row r="498" spans="1:15" ht="14.4">
      <c r="A498" s="58"/>
      <c r="C498" s="58"/>
      <c r="D498" s="58"/>
      <c r="E498" s="58"/>
      <c r="F498" s="58"/>
      <c r="G498" s="58"/>
      <c r="H498" s="58"/>
      <c r="I498" s="58"/>
      <c r="K498" s="58"/>
      <c r="N498" s="58"/>
      <c r="O498" s="58"/>
    </row>
    <row r="499" spans="1:15" ht="14.4">
      <c r="A499" s="58"/>
      <c r="C499" s="58"/>
      <c r="D499" s="58"/>
      <c r="E499" s="58"/>
      <c r="F499" s="58"/>
      <c r="G499" s="58"/>
      <c r="H499" s="58"/>
      <c r="I499" s="58"/>
      <c r="K499" s="58"/>
      <c r="N499" s="58"/>
      <c r="O499" s="58"/>
    </row>
    <row r="500" spans="1:15" ht="14.4">
      <c r="A500" s="58"/>
      <c r="C500" s="58"/>
      <c r="D500" s="58"/>
      <c r="E500" s="58"/>
      <c r="F500" s="58"/>
      <c r="G500" s="58"/>
      <c r="H500" s="58"/>
      <c r="I500" s="58"/>
      <c r="K500" s="58"/>
      <c r="N500" s="58"/>
      <c r="O500" s="58"/>
    </row>
    <row r="501" spans="1:15" ht="14.4">
      <c r="A501" s="58"/>
      <c r="C501" s="58"/>
      <c r="D501" s="58"/>
      <c r="E501" s="58"/>
      <c r="F501" s="58"/>
      <c r="G501" s="58"/>
      <c r="H501" s="58"/>
      <c r="I501" s="58"/>
      <c r="K501" s="58"/>
      <c r="N501" s="58"/>
      <c r="O501" s="58"/>
    </row>
    <row r="502" spans="1:15" ht="14.4">
      <c r="A502" s="58"/>
      <c r="C502" s="58"/>
      <c r="D502" s="58"/>
      <c r="E502" s="58"/>
      <c r="F502" s="58"/>
      <c r="G502" s="58"/>
      <c r="H502" s="58"/>
      <c r="I502" s="58"/>
      <c r="K502" s="58"/>
      <c r="N502" s="58"/>
      <c r="O502" s="58"/>
    </row>
    <row r="503" spans="1:15" ht="14.4">
      <c r="A503" s="58"/>
      <c r="C503" s="58"/>
      <c r="D503" s="58"/>
      <c r="E503" s="58"/>
      <c r="F503" s="58"/>
      <c r="G503" s="58"/>
      <c r="H503" s="58"/>
      <c r="I503" s="58"/>
      <c r="K503" s="58"/>
      <c r="N503" s="58"/>
      <c r="O503" s="58"/>
    </row>
    <row r="504" spans="1:15" ht="14.4">
      <c r="A504" s="58"/>
      <c r="C504" s="58"/>
      <c r="D504" s="58"/>
      <c r="E504" s="58"/>
      <c r="F504" s="58"/>
      <c r="G504" s="58"/>
      <c r="H504" s="58"/>
      <c r="I504" s="58"/>
      <c r="K504" s="58"/>
      <c r="N504" s="58"/>
      <c r="O504" s="58"/>
    </row>
    <row r="505" spans="1:15" ht="14.4">
      <c r="A505" s="58"/>
      <c r="C505" s="58"/>
      <c r="D505" s="58"/>
      <c r="E505" s="58"/>
      <c r="F505" s="58"/>
      <c r="G505" s="58"/>
      <c r="H505" s="58"/>
      <c r="I505" s="58"/>
      <c r="K505" s="58"/>
      <c r="N505" s="58"/>
      <c r="O505" s="58"/>
    </row>
    <row r="506" spans="1:15" ht="14.4">
      <c r="A506" s="58"/>
      <c r="C506" s="58"/>
      <c r="D506" s="58"/>
      <c r="E506" s="58"/>
      <c r="F506" s="58"/>
      <c r="G506" s="58"/>
      <c r="H506" s="58"/>
      <c r="I506" s="58"/>
      <c r="K506" s="58"/>
      <c r="N506" s="58"/>
      <c r="O506" s="58"/>
    </row>
    <row r="507" spans="1:15" ht="14.4">
      <c r="A507" s="58"/>
      <c r="C507" s="58"/>
      <c r="D507" s="58"/>
      <c r="E507" s="58"/>
      <c r="F507" s="58"/>
      <c r="G507" s="58"/>
      <c r="H507" s="58"/>
      <c r="I507" s="58"/>
      <c r="K507" s="58"/>
      <c r="N507" s="58"/>
      <c r="O507" s="58"/>
    </row>
    <row r="508" spans="1:15" ht="14.4">
      <c r="A508" s="58"/>
      <c r="C508" s="58"/>
      <c r="D508" s="58"/>
      <c r="E508" s="58"/>
      <c r="F508" s="58"/>
      <c r="G508" s="58"/>
      <c r="H508" s="58"/>
      <c r="I508" s="58"/>
      <c r="K508" s="58"/>
      <c r="N508" s="58"/>
      <c r="O508" s="58"/>
    </row>
    <row r="509" spans="1:15" ht="14.4">
      <c r="A509" s="58"/>
      <c r="C509" s="58"/>
      <c r="D509" s="58"/>
      <c r="E509" s="58"/>
      <c r="F509" s="58"/>
      <c r="G509" s="58"/>
      <c r="H509" s="58"/>
      <c r="I509" s="58"/>
      <c r="K509" s="58"/>
      <c r="N509" s="58"/>
      <c r="O509" s="58"/>
    </row>
    <row r="510" spans="1:15" ht="14.4">
      <c r="A510" s="58"/>
      <c r="C510" s="58"/>
      <c r="D510" s="58"/>
      <c r="E510" s="58"/>
      <c r="F510" s="58"/>
      <c r="G510" s="58"/>
      <c r="H510" s="58"/>
      <c r="I510" s="58"/>
      <c r="K510" s="58"/>
      <c r="N510" s="58"/>
      <c r="O510" s="58"/>
    </row>
    <row r="511" spans="1:15" ht="14.4">
      <c r="A511" s="58"/>
      <c r="C511" s="58"/>
      <c r="D511" s="58"/>
      <c r="E511" s="58"/>
      <c r="F511" s="58"/>
      <c r="G511" s="58"/>
      <c r="H511" s="58"/>
      <c r="I511" s="58"/>
      <c r="K511" s="58"/>
      <c r="N511" s="58"/>
      <c r="O511" s="58"/>
    </row>
    <row r="512" spans="1:15" ht="14.4">
      <c r="A512" s="58"/>
      <c r="C512" s="58"/>
      <c r="D512" s="58"/>
      <c r="E512" s="58"/>
      <c r="F512" s="58"/>
      <c r="G512" s="58"/>
      <c r="H512" s="58"/>
      <c r="I512" s="58"/>
      <c r="K512" s="58"/>
      <c r="N512" s="58"/>
      <c r="O512" s="58"/>
    </row>
    <row r="513" spans="1:15" ht="14.4">
      <c r="A513" s="58"/>
      <c r="C513" s="58"/>
      <c r="D513" s="58"/>
      <c r="E513" s="58"/>
      <c r="F513" s="58"/>
      <c r="G513" s="58"/>
      <c r="H513" s="58"/>
      <c r="I513" s="58"/>
      <c r="K513" s="58"/>
      <c r="N513" s="58"/>
      <c r="O513" s="58"/>
    </row>
    <row r="514" spans="1:15" ht="14.4">
      <c r="A514" s="58"/>
      <c r="C514" s="58"/>
      <c r="D514" s="58"/>
      <c r="E514" s="58"/>
      <c r="F514" s="58"/>
      <c r="G514" s="58"/>
      <c r="H514" s="58"/>
      <c r="I514" s="58"/>
      <c r="K514" s="58"/>
      <c r="N514" s="58"/>
      <c r="O514" s="58"/>
    </row>
    <row r="515" spans="1:15" ht="14.4">
      <c r="A515" s="58"/>
      <c r="C515" s="58"/>
      <c r="D515" s="58"/>
      <c r="E515" s="58"/>
      <c r="F515" s="58"/>
      <c r="G515" s="58"/>
      <c r="H515" s="58"/>
      <c r="I515" s="58"/>
      <c r="K515" s="58"/>
      <c r="N515" s="58"/>
      <c r="O515" s="58"/>
    </row>
    <row r="516" spans="1:15" ht="14.4">
      <c r="A516" s="58"/>
      <c r="C516" s="58"/>
      <c r="D516" s="58"/>
      <c r="E516" s="58"/>
      <c r="F516" s="58"/>
      <c r="G516" s="58"/>
      <c r="H516" s="58"/>
      <c r="I516" s="58"/>
      <c r="K516" s="58"/>
      <c r="N516" s="58"/>
      <c r="O516" s="58"/>
    </row>
    <row r="517" spans="1:15" ht="14.4">
      <c r="A517" s="58"/>
      <c r="C517" s="58"/>
      <c r="D517" s="58"/>
      <c r="E517" s="58"/>
      <c r="F517" s="58"/>
      <c r="G517" s="58"/>
      <c r="H517" s="58"/>
      <c r="I517" s="58"/>
      <c r="K517" s="58"/>
      <c r="N517" s="58"/>
      <c r="O517" s="58"/>
    </row>
    <row r="518" spans="1:15" ht="14.4">
      <c r="A518" s="58"/>
      <c r="C518" s="58"/>
      <c r="D518" s="58"/>
      <c r="E518" s="58"/>
      <c r="F518" s="58"/>
      <c r="G518" s="58"/>
      <c r="H518" s="58"/>
      <c r="I518" s="58"/>
      <c r="K518" s="58"/>
      <c r="N518" s="58"/>
      <c r="O518" s="58"/>
    </row>
    <row r="519" spans="1:15" ht="14.4">
      <c r="A519" s="58"/>
      <c r="C519" s="58"/>
      <c r="D519" s="58"/>
      <c r="E519" s="58"/>
      <c r="F519" s="58"/>
      <c r="G519" s="58"/>
      <c r="H519" s="58"/>
      <c r="I519" s="58"/>
      <c r="K519" s="58"/>
      <c r="N519" s="58"/>
      <c r="O519" s="58"/>
    </row>
    <row r="520" spans="1:15" ht="14.4">
      <c r="A520" s="58"/>
      <c r="C520" s="58"/>
      <c r="D520" s="58"/>
      <c r="E520" s="58"/>
      <c r="F520" s="58"/>
      <c r="G520" s="58"/>
      <c r="H520" s="58"/>
      <c r="I520" s="58"/>
      <c r="K520" s="58"/>
      <c r="N520" s="58"/>
      <c r="O520" s="58"/>
    </row>
    <row r="521" spans="1:15" ht="14.4">
      <c r="A521" s="58"/>
      <c r="C521" s="58"/>
      <c r="D521" s="58"/>
      <c r="E521" s="58"/>
      <c r="F521" s="58"/>
      <c r="G521" s="58"/>
      <c r="H521" s="58"/>
      <c r="I521" s="58"/>
      <c r="K521" s="58"/>
      <c r="N521" s="58"/>
      <c r="O521" s="58"/>
    </row>
    <row r="522" spans="1:15" ht="14.4">
      <c r="A522" s="58"/>
      <c r="C522" s="58"/>
      <c r="D522" s="58"/>
      <c r="E522" s="58"/>
      <c r="F522" s="58"/>
      <c r="G522" s="58"/>
      <c r="H522" s="58"/>
      <c r="I522" s="58"/>
      <c r="K522" s="58"/>
      <c r="N522" s="58"/>
      <c r="O522" s="58"/>
    </row>
    <row r="523" spans="1:15" ht="14.4">
      <c r="A523" s="58"/>
      <c r="C523" s="58"/>
      <c r="D523" s="58"/>
      <c r="E523" s="58"/>
      <c r="F523" s="58"/>
      <c r="G523" s="58"/>
      <c r="H523" s="58"/>
      <c r="I523" s="58"/>
      <c r="K523" s="58"/>
      <c r="N523" s="58"/>
      <c r="O523" s="58"/>
    </row>
    <row r="524" spans="1:15" ht="14.4">
      <c r="A524" s="58"/>
      <c r="C524" s="58"/>
      <c r="D524" s="58"/>
      <c r="E524" s="58"/>
      <c r="F524" s="58"/>
      <c r="G524" s="58"/>
      <c r="H524" s="58"/>
      <c r="I524" s="58"/>
      <c r="K524" s="58"/>
      <c r="N524" s="58"/>
      <c r="O524" s="58"/>
    </row>
    <row r="525" spans="1:15" ht="14.4">
      <c r="A525" s="58"/>
      <c r="C525" s="58"/>
      <c r="D525" s="58"/>
      <c r="E525" s="58"/>
      <c r="F525" s="58"/>
      <c r="G525" s="58"/>
      <c r="H525" s="58"/>
      <c r="I525" s="58"/>
      <c r="K525" s="58"/>
      <c r="N525" s="58"/>
      <c r="O525" s="58"/>
    </row>
    <row r="526" spans="1:15" ht="14.4">
      <c r="A526" s="58"/>
      <c r="C526" s="58"/>
      <c r="D526" s="58"/>
      <c r="E526" s="58"/>
      <c r="F526" s="58"/>
      <c r="G526" s="58"/>
      <c r="H526" s="58"/>
      <c r="I526" s="58"/>
      <c r="K526" s="58"/>
      <c r="N526" s="58"/>
      <c r="O526" s="58"/>
    </row>
    <row r="527" spans="1:15" ht="14.4">
      <c r="A527" s="58"/>
      <c r="C527" s="58"/>
      <c r="D527" s="58"/>
      <c r="E527" s="58"/>
      <c r="F527" s="58"/>
      <c r="G527" s="58"/>
      <c r="H527" s="58"/>
      <c r="I527" s="58"/>
      <c r="K527" s="58"/>
      <c r="N527" s="58"/>
      <c r="O527" s="58"/>
    </row>
    <row r="528" spans="1:15" ht="14.4">
      <c r="A528" s="58"/>
      <c r="C528" s="58"/>
      <c r="D528" s="58"/>
      <c r="E528" s="58"/>
      <c r="F528" s="58"/>
      <c r="G528" s="58"/>
      <c r="H528" s="58"/>
      <c r="I528" s="58"/>
      <c r="K528" s="58"/>
      <c r="N528" s="58"/>
      <c r="O528" s="58"/>
    </row>
    <row r="529" spans="1:15" ht="14.4">
      <c r="A529" s="58"/>
      <c r="C529" s="58"/>
      <c r="D529" s="58"/>
      <c r="E529" s="58"/>
      <c r="F529" s="58"/>
      <c r="G529" s="58"/>
      <c r="H529" s="58"/>
      <c r="I529" s="58"/>
      <c r="K529" s="58"/>
      <c r="N529" s="58"/>
      <c r="O529" s="58"/>
    </row>
    <row r="530" spans="1:15" ht="14.4">
      <c r="A530" s="58"/>
      <c r="C530" s="58"/>
      <c r="D530" s="58"/>
      <c r="E530" s="58"/>
      <c r="F530" s="58"/>
      <c r="G530" s="58"/>
      <c r="H530" s="58"/>
      <c r="I530" s="58"/>
      <c r="K530" s="58"/>
      <c r="N530" s="58"/>
      <c r="O530" s="58"/>
    </row>
    <row r="531" spans="1:15" ht="14.4">
      <c r="A531" s="58"/>
      <c r="C531" s="58"/>
      <c r="D531" s="58"/>
      <c r="E531" s="58"/>
      <c r="F531" s="58"/>
      <c r="G531" s="58"/>
      <c r="H531" s="58"/>
      <c r="I531" s="58"/>
      <c r="K531" s="58"/>
      <c r="N531" s="58"/>
      <c r="O531" s="58"/>
    </row>
    <row r="532" spans="1:15" ht="14.4">
      <c r="A532" s="58"/>
      <c r="C532" s="58"/>
      <c r="D532" s="58"/>
      <c r="E532" s="58"/>
      <c r="F532" s="58"/>
      <c r="G532" s="58"/>
      <c r="H532" s="58"/>
      <c r="I532" s="58"/>
      <c r="K532" s="58"/>
      <c r="N532" s="58"/>
      <c r="O532" s="58"/>
    </row>
    <row r="533" spans="1:15" ht="14.4">
      <c r="A533" s="58"/>
      <c r="C533" s="58"/>
      <c r="D533" s="58"/>
      <c r="E533" s="58"/>
      <c r="F533" s="58"/>
      <c r="G533" s="58"/>
      <c r="H533" s="58"/>
      <c r="I533" s="58"/>
      <c r="K533" s="58"/>
      <c r="N533" s="58"/>
      <c r="O533" s="58"/>
    </row>
    <row r="534" spans="1:15" ht="14.4">
      <c r="A534" s="58"/>
      <c r="C534" s="58"/>
      <c r="D534" s="58"/>
      <c r="E534" s="58"/>
      <c r="F534" s="58"/>
      <c r="G534" s="58"/>
      <c r="H534" s="58"/>
      <c r="I534" s="58"/>
      <c r="K534" s="58"/>
      <c r="N534" s="58"/>
      <c r="O534" s="58"/>
    </row>
    <row r="535" spans="1:15" ht="14.4">
      <c r="A535" s="58"/>
      <c r="C535" s="58"/>
      <c r="D535" s="58"/>
      <c r="E535" s="58"/>
      <c r="F535" s="58"/>
      <c r="G535" s="58"/>
      <c r="H535" s="58"/>
      <c r="I535" s="58"/>
      <c r="K535" s="58"/>
      <c r="N535" s="58"/>
      <c r="O535" s="58"/>
    </row>
    <row r="536" spans="1:15" ht="14.4">
      <c r="A536" s="58"/>
      <c r="C536" s="58"/>
      <c r="D536" s="58"/>
      <c r="E536" s="58"/>
      <c r="F536" s="58"/>
      <c r="G536" s="58"/>
      <c r="H536" s="58"/>
      <c r="I536" s="58"/>
      <c r="K536" s="58"/>
      <c r="N536" s="58"/>
      <c r="O536" s="58"/>
    </row>
    <row r="537" spans="1:15" ht="14.4">
      <c r="A537" s="58"/>
      <c r="C537" s="58"/>
      <c r="D537" s="58"/>
      <c r="E537" s="58"/>
      <c r="F537" s="58"/>
      <c r="G537" s="58"/>
      <c r="H537" s="58"/>
      <c r="I537" s="58"/>
      <c r="K537" s="58"/>
      <c r="N537" s="58"/>
      <c r="O537" s="58"/>
    </row>
    <row r="538" spans="1:15" ht="14.4">
      <c r="A538" s="58"/>
      <c r="C538" s="58"/>
      <c r="D538" s="58"/>
      <c r="E538" s="58"/>
      <c r="F538" s="58"/>
      <c r="G538" s="58"/>
      <c r="H538" s="58"/>
      <c r="I538" s="58"/>
      <c r="K538" s="58"/>
      <c r="N538" s="58"/>
      <c r="O538" s="58"/>
    </row>
    <row r="539" spans="1:15" ht="14.4">
      <c r="A539" s="58"/>
      <c r="C539" s="58"/>
      <c r="D539" s="58"/>
      <c r="E539" s="58"/>
      <c r="F539" s="58"/>
      <c r="G539" s="58"/>
      <c r="H539" s="58"/>
      <c r="I539" s="58"/>
      <c r="K539" s="58"/>
      <c r="N539" s="58"/>
      <c r="O539" s="58"/>
    </row>
    <row r="540" spans="1:15" ht="14.4">
      <c r="A540" s="58"/>
      <c r="C540" s="58"/>
      <c r="D540" s="58"/>
      <c r="E540" s="58"/>
      <c r="F540" s="58"/>
      <c r="G540" s="58"/>
      <c r="H540" s="58"/>
      <c r="I540" s="58"/>
      <c r="K540" s="58"/>
      <c r="N540" s="58"/>
      <c r="O540" s="58"/>
    </row>
    <row r="541" spans="1:15" ht="14.4">
      <c r="A541" s="58"/>
      <c r="C541" s="58"/>
      <c r="D541" s="58"/>
      <c r="E541" s="58"/>
      <c r="F541" s="58"/>
      <c r="G541" s="58"/>
      <c r="H541" s="58"/>
      <c r="I541" s="58"/>
      <c r="K541" s="58"/>
      <c r="N541" s="58"/>
      <c r="O541" s="58"/>
    </row>
    <row r="542" spans="1:15" ht="14.4">
      <c r="A542" s="58"/>
      <c r="C542" s="58"/>
      <c r="D542" s="58"/>
      <c r="E542" s="58"/>
      <c r="F542" s="58"/>
      <c r="G542" s="58"/>
      <c r="H542" s="58"/>
      <c r="I542" s="58"/>
      <c r="K542" s="58"/>
      <c r="N542" s="58"/>
      <c r="O542" s="58"/>
    </row>
    <row r="543" spans="1:15" ht="14.4">
      <c r="A543" s="58"/>
      <c r="C543" s="58"/>
      <c r="D543" s="58"/>
      <c r="E543" s="58"/>
      <c r="F543" s="58"/>
      <c r="G543" s="58"/>
      <c r="H543" s="58"/>
      <c r="I543" s="58"/>
      <c r="K543" s="58"/>
      <c r="N543" s="58"/>
      <c r="O543" s="58"/>
    </row>
    <row r="544" spans="1:15" ht="14.4">
      <c r="A544" s="58"/>
      <c r="C544" s="58"/>
      <c r="D544" s="58"/>
      <c r="E544" s="58"/>
      <c r="F544" s="58"/>
      <c r="G544" s="58"/>
      <c r="H544" s="58"/>
      <c r="I544" s="58"/>
      <c r="K544" s="58"/>
      <c r="N544" s="58"/>
      <c r="O544" s="58"/>
    </row>
    <row r="545" spans="1:15" ht="14.4">
      <c r="A545" s="58"/>
      <c r="C545" s="58"/>
      <c r="D545" s="58"/>
      <c r="E545" s="58"/>
      <c r="F545" s="58"/>
      <c r="G545" s="58"/>
      <c r="H545" s="58"/>
      <c r="I545" s="58"/>
      <c r="K545" s="58"/>
      <c r="N545" s="58"/>
      <c r="O545" s="58"/>
    </row>
    <row r="546" spans="1:15" ht="14.4">
      <c r="A546" s="58"/>
      <c r="C546" s="58"/>
      <c r="D546" s="58"/>
      <c r="E546" s="58"/>
      <c r="F546" s="58"/>
      <c r="G546" s="58"/>
      <c r="H546" s="58"/>
      <c r="I546" s="58"/>
      <c r="K546" s="58"/>
      <c r="N546" s="58"/>
      <c r="O546" s="58"/>
    </row>
    <row r="547" spans="1:15" ht="14.4">
      <c r="A547" s="58"/>
      <c r="C547" s="58"/>
      <c r="D547" s="58"/>
      <c r="E547" s="58"/>
      <c r="F547" s="58"/>
      <c r="G547" s="58"/>
      <c r="H547" s="58"/>
      <c r="I547" s="58"/>
      <c r="K547" s="58"/>
      <c r="N547" s="58"/>
      <c r="O547" s="58"/>
    </row>
    <row r="548" spans="1:15" ht="14.4">
      <c r="A548" s="58"/>
      <c r="C548" s="58"/>
      <c r="D548" s="58"/>
      <c r="E548" s="58"/>
      <c r="F548" s="58"/>
      <c r="G548" s="58"/>
      <c r="H548" s="58"/>
      <c r="I548" s="58"/>
      <c r="K548" s="58"/>
      <c r="N548" s="58"/>
      <c r="O548" s="58"/>
    </row>
    <row r="549" spans="1:15" ht="14.4">
      <c r="A549" s="58"/>
      <c r="C549" s="58"/>
      <c r="D549" s="58"/>
      <c r="E549" s="58"/>
      <c r="F549" s="58"/>
      <c r="G549" s="58"/>
      <c r="H549" s="58"/>
      <c r="I549" s="58"/>
      <c r="K549" s="58"/>
      <c r="N549" s="58"/>
      <c r="O549" s="58"/>
    </row>
    <row r="550" spans="1:15" ht="14.4">
      <c r="A550" s="58"/>
      <c r="C550" s="58"/>
      <c r="D550" s="58"/>
      <c r="E550" s="58"/>
      <c r="F550" s="58"/>
      <c r="G550" s="58"/>
      <c r="H550" s="58"/>
      <c r="I550" s="58"/>
      <c r="K550" s="58"/>
      <c r="N550" s="58"/>
      <c r="O550" s="58"/>
    </row>
    <row r="551" spans="1:15" ht="14.4">
      <c r="A551" s="58"/>
      <c r="C551" s="58"/>
      <c r="D551" s="58"/>
      <c r="E551" s="58"/>
      <c r="F551" s="58"/>
      <c r="G551" s="58"/>
      <c r="H551" s="58"/>
      <c r="I551" s="58"/>
      <c r="K551" s="58"/>
      <c r="N551" s="58"/>
      <c r="O551" s="58"/>
    </row>
    <row r="552" spans="1:15" ht="14.4">
      <c r="A552" s="58"/>
      <c r="C552" s="58"/>
      <c r="D552" s="58"/>
      <c r="E552" s="58"/>
      <c r="F552" s="58"/>
      <c r="G552" s="58"/>
      <c r="H552" s="58"/>
      <c r="I552" s="58"/>
      <c r="K552" s="58"/>
      <c r="N552" s="58"/>
      <c r="O552" s="58"/>
    </row>
    <row r="553" spans="1:15" ht="14.4">
      <c r="A553" s="58"/>
      <c r="C553" s="58"/>
      <c r="D553" s="58"/>
      <c r="E553" s="58"/>
      <c r="F553" s="58"/>
      <c r="G553" s="58"/>
      <c r="H553" s="58"/>
      <c r="I553" s="58"/>
      <c r="K553" s="58"/>
      <c r="N553" s="58"/>
      <c r="O553" s="58"/>
    </row>
    <row r="554" spans="1:15" ht="14.4">
      <c r="A554" s="58"/>
      <c r="C554" s="58"/>
      <c r="D554" s="58"/>
      <c r="E554" s="58"/>
      <c r="F554" s="58"/>
      <c r="G554" s="58"/>
      <c r="H554" s="58"/>
      <c r="I554" s="58"/>
      <c r="K554" s="58"/>
      <c r="N554" s="58"/>
      <c r="O554" s="58"/>
    </row>
    <row r="555" spans="1:15" ht="14.4">
      <c r="A555" s="58"/>
      <c r="C555" s="58"/>
      <c r="D555" s="58"/>
      <c r="E555" s="58"/>
      <c r="F555" s="58"/>
      <c r="G555" s="58"/>
      <c r="H555" s="58"/>
      <c r="I555" s="58"/>
      <c r="K555" s="58"/>
      <c r="N555" s="58"/>
      <c r="O555" s="58"/>
    </row>
    <row r="556" spans="1:15" ht="14.4">
      <c r="A556" s="58"/>
      <c r="C556" s="58"/>
      <c r="D556" s="58"/>
      <c r="E556" s="58"/>
      <c r="F556" s="58"/>
      <c r="G556" s="58"/>
      <c r="H556" s="58"/>
      <c r="I556" s="58"/>
      <c r="K556" s="58"/>
      <c r="N556" s="58"/>
      <c r="O556" s="58"/>
    </row>
    <row r="557" spans="1:15" ht="14.4">
      <c r="A557" s="58"/>
      <c r="C557" s="58"/>
      <c r="D557" s="58"/>
      <c r="E557" s="58"/>
      <c r="F557" s="58"/>
      <c r="G557" s="58"/>
      <c r="H557" s="58"/>
      <c r="I557" s="58"/>
      <c r="K557" s="58"/>
      <c r="N557" s="58"/>
      <c r="O557" s="58"/>
    </row>
    <row r="558" spans="1:15" ht="14.4">
      <c r="A558" s="58"/>
      <c r="C558" s="58"/>
      <c r="D558" s="58"/>
      <c r="E558" s="58"/>
      <c r="F558" s="58"/>
      <c r="G558" s="58"/>
      <c r="H558" s="58"/>
      <c r="I558" s="58"/>
      <c r="K558" s="58"/>
      <c r="N558" s="58"/>
      <c r="O558" s="58"/>
    </row>
    <row r="559" spans="1:15" ht="14.4">
      <c r="A559" s="58"/>
      <c r="C559" s="58"/>
      <c r="D559" s="58"/>
      <c r="E559" s="58"/>
      <c r="F559" s="58"/>
      <c r="G559" s="58"/>
      <c r="H559" s="58"/>
      <c r="I559" s="58"/>
      <c r="K559" s="58"/>
      <c r="N559" s="58"/>
      <c r="O559" s="58"/>
    </row>
    <row r="560" spans="1:15" ht="14.4">
      <c r="A560" s="58"/>
      <c r="C560" s="58"/>
      <c r="D560" s="58"/>
      <c r="E560" s="58"/>
      <c r="F560" s="58"/>
      <c r="G560" s="58"/>
      <c r="H560" s="58"/>
      <c r="I560" s="58"/>
      <c r="K560" s="58"/>
      <c r="N560" s="58"/>
      <c r="O560" s="58"/>
    </row>
    <row r="561" spans="1:15" ht="14.4">
      <c r="A561" s="58"/>
      <c r="C561" s="58"/>
      <c r="D561" s="58"/>
      <c r="E561" s="58"/>
      <c r="F561" s="58"/>
      <c r="G561" s="58"/>
      <c r="H561" s="58"/>
      <c r="I561" s="58"/>
      <c r="K561" s="58"/>
      <c r="N561" s="58"/>
      <c r="O561" s="58"/>
    </row>
    <row r="562" spans="1:15" ht="14.4">
      <c r="A562" s="58"/>
      <c r="C562" s="58"/>
      <c r="D562" s="58"/>
      <c r="E562" s="58"/>
      <c r="F562" s="58"/>
      <c r="G562" s="58"/>
      <c r="H562" s="58"/>
      <c r="I562" s="58"/>
      <c r="K562" s="58"/>
      <c r="N562" s="58"/>
      <c r="O562" s="58"/>
    </row>
    <row r="563" spans="1:15" ht="14.4">
      <c r="A563" s="58"/>
      <c r="C563" s="58"/>
      <c r="D563" s="58"/>
      <c r="E563" s="58"/>
      <c r="F563" s="58"/>
      <c r="G563" s="58"/>
      <c r="H563" s="58"/>
      <c r="I563" s="58"/>
      <c r="K563" s="58"/>
      <c r="N563" s="58"/>
      <c r="O563" s="58"/>
    </row>
    <row r="564" spans="1:15" ht="14.4">
      <c r="A564" s="58"/>
      <c r="C564" s="58"/>
      <c r="D564" s="58"/>
      <c r="E564" s="58"/>
      <c r="F564" s="58"/>
      <c r="G564" s="58"/>
      <c r="H564" s="58"/>
      <c r="I564" s="58"/>
      <c r="K564" s="58"/>
      <c r="N564" s="58"/>
      <c r="O564" s="58"/>
    </row>
    <row r="565" spans="1:15" ht="14.4">
      <c r="A565" s="58"/>
      <c r="C565" s="58"/>
      <c r="D565" s="58"/>
      <c r="E565" s="58"/>
      <c r="F565" s="58"/>
      <c r="G565" s="58"/>
      <c r="H565" s="58"/>
      <c r="I565" s="58"/>
      <c r="K565" s="58"/>
      <c r="N565" s="58"/>
      <c r="O565" s="58"/>
    </row>
    <row r="566" spans="1:15" ht="14.4">
      <c r="A566" s="58"/>
      <c r="C566" s="58"/>
      <c r="D566" s="58"/>
      <c r="E566" s="58"/>
      <c r="F566" s="58"/>
      <c r="G566" s="58"/>
      <c r="H566" s="58"/>
      <c r="I566" s="58"/>
      <c r="K566" s="58"/>
      <c r="N566" s="58"/>
      <c r="O566" s="58"/>
    </row>
    <row r="567" spans="1:15" ht="14.4">
      <c r="A567" s="58"/>
      <c r="C567" s="58"/>
      <c r="D567" s="58"/>
      <c r="E567" s="58"/>
      <c r="F567" s="58"/>
      <c r="G567" s="58"/>
      <c r="H567" s="58"/>
      <c r="I567" s="58"/>
      <c r="K567" s="58"/>
      <c r="N567" s="58"/>
      <c r="O567" s="58"/>
    </row>
    <row r="568" spans="1:15" ht="14.4">
      <c r="A568" s="58"/>
      <c r="C568" s="58"/>
      <c r="D568" s="58"/>
      <c r="E568" s="58"/>
      <c r="F568" s="58"/>
      <c r="G568" s="58"/>
      <c r="H568" s="58"/>
      <c r="I568" s="58"/>
      <c r="K568" s="58"/>
      <c r="N568" s="58"/>
      <c r="O568" s="58"/>
    </row>
    <row r="569" spans="1:15" ht="14.4">
      <c r="A569" s="58"/>
      <c r="C569" s="58"/>
      <c r="D569" s="58"/>
      <c r="E569" s="58"/>
      <c r="F569" s="58"/>
      <c r="G569" s="58"/>
      <c r="H569" s="58"/>
      <c r="I569" s="58"/>
      <c r="K569" s="58"/>
      <c r="N569" s="58"/>
      <c r="O569" s="58"/>
    </row>
    <row r="570" spans="1:15" ht="14.4">
      <c r="A570" s="58"/>
      <c r="C570" s="58"/>
      <c r="D570" s="58"/>
      <c r="E570" s="58"/>
      <c r="F570" s="58"/>
      <c r="G570" s="58"/>
      <c r="H570" s="58"/>
      <c r="I570" s="58"/>
      <c r="K570" s="58"/>
      <c r="N570" s="58"/>
      <c r="O570" s="58"/>
    </row>
    <row r="571" spans="1:15" ht="14.4">
      <c r="A571" s="58"/>
      <c r="C571" s="58"/>
      <c r="D571" s="58"/>
      <c r="E571" s="58"/>
      <c r="F571" s="58"/>
      <c r="G571" s="58"/>
      <c r="H571" s="58"/>
      <c r="I571" s="58"/>
      <c r="K571" s="58"/>
      <c r="N571" s="58"/>
      <c r="O571" s="58"/>
    </row>
    <row r="572" spans="1:15" ht="14.4">
      <c r="A572" s="58"/>
      <c r="C572" s="58"/>
      <c r="D572" s="58"/>
      <c r="E572" s="58"/>
      <c r="F572" s="58"/>
      <c r="G572" s="58"/>
      <c r="H572" s="58"/>
      <c r="I572" s="58"/>
      <c r="K572" s="58"/>
      <c r="N572" s="58"/>
      <c r="O572" s="58"/>
    </row>
    <row r="573" spans="1:15" ht="14.4">
      <c r="A573" s="58"/>
      <c r="C573" s="58"/>
      <c r="D573" s="58"/>
      <c r="E573" s="58"/>
      <c r="F573" s="58"/>
      <c r="G573" s="58"/>
      <c r="H573" s="58"/>
      <c r="I573" s="58"/>
      <c r="K573" s="58"/>
      <c r="N573" s="58"/>
      <c r="O573" s="58"/>
    </row>
    <row r="574" spans="1:15" ht="14.4">
      <c r="A574" s="58"/>
      <c r="C574" s="58"/>
      <c r="D574" s="58"/>
      <c r="E574" s="58"/>
      <c r="F574" s="58"/>
      <c r="G574" s="58"/>
      <c r="H574" s="58"/>
      <c r="I574" s="58"/>
      <c r="K574" s="58"/>
      <c r="N574" s="58"/>
      <c r="O574" s="58"/>
    </row>
    <row r="575" spans="1:15" ht="14.4">
      <c r="A575" s="58"/>
      <c r="C575" s="58"/>
      <c r="D575" s="58"/>
      <c r="E575" s="58"/>
      <c r="F575" s="58"/>
      <c r="G575" s="58"/>
      <c r="H575" s="58"/>
      <c r="I575" s="58"/>
      <c r="K575" s="58"/>
      <c r="N575" s="58"/>
      <c r="O575" s="58"/>
    </row>
    <row r="576" spans="1:15" ht="14.4">
      <c r="A576" s="58"/>
      <c r="C576" s="58"/>
      <c r="D576" s="58"/>
      <c r="E576" s="58"/>
      <c r="F576" s="58"/>
      <c r="G576" s="58"/>
      <c r="H576" s="58"/>
      <c r="I576" s="58"/>
      <c r="K576" s="58"/>
      <c r="N576" s="58"/>
      <c r="O576" s="58"/>
    </row>
    <row r="577" spans="1:15" ht="14.4">
      <c r="A577" s="58"/>
      <c r="C577" s="58"/>
      <c r="D577" s="58"/>
      <c r="E577" s="58"/>
      <c r="F577" s="58"/>
      <c r="G577" s="58"/>
      <c r="H577" s="58"/>
      <c r="I577" s="58"/>
      <c r="K577" s="58"/>
      <c r="N577" s="58"/>
      <c r="O577" s="58"/>
    </row>
    <row r="578" spans="1:15" ht="14.4">
      <c r="A578" s="58"/>
      <c r="C578" s="58"/>
      <c r="D578" s="58"/>
      <c r="E578" s="58"/>
      <c r="F578" s="58"/>
      <c r="G578" s="58"/>
      <c r="H578" s="58"/>
      <c r="I578" s="58"/>
      <c r="K578" s="58"/>
      <c r="N578" s="58"/>
      <c r="O578" s="58"/>
    </row>
    <row r="579" spans="1:15" ht="14.4">
      <c r="A579" s="58"/>
      <c r="C579" s="58"/>
      <c r="D579" s="58"/>
      <c r="E579" s="58"/>
      <c r="F579" s="58"/>
      <c r="G579" s="58"/>
      <c r="H579" s="58"/>
      <c r="I579" s="58"/>
      <c r="K579" s="58"/>
      <c r="N579" s="58"/>
      <c r="O579" s="58"/>
    </row>
    <row r="580" spans="1:15" ht="14.4">
      <c r="A580" s="58"/>
      <c r="C580" s="58"/>
      <c r="D580" s="58"/>
      <c r="E580" s="58"/>
      <c r="F580" s="58"/>
      <c r="G580" s="58"/>
      <c r="H580" s="58"/>
      <c r="I580" s="58"/>
      <c r="K580" s="58"/>
      <c r="N580" s="58"/>
      <c r="O580" s="58"/>
    </row>
    <row r="581" spans="1:15" ht="14.4">
      <c r="A581" s="58"/>
      <c r="C581" s="58"/>
      <c r="D581" s="58"/>
      <c r="E581" s="58"/>
      <c r="F581" s="58"/>
      <c r="G581" s="58"/>
      <c r="H581" s="58"/>
      <c r="I581" s="58"/>
      <c r="K581" s="58"/>
      <c r="N581" s="58"/>
      <c r="O581" s="58"/>
    </row>
    <row r="582" spans="1:15" ht="14.4">
      <c r="A582" s="58"/>
      <c r="C582" s="58"/>
      <c r="D582" s="58"/>
      <c r="E582" s="58"/>
      <c r="F582" s="58"/>
      <c r="G582" s="58"/>
      <c r="H582" s="58"/>
      <c r="I582" s="58"/>
      <c r="K582" s="58"/>
      <c r="N582" s="58"/>
      <c r="O582" s="58"/>
    </row>
    <row r="583" spans="1:15" ht="14.4">
      <c r="A583" s="58"/>
      <c r="C583" s="58"/>
      <c r="D583" s="58"/>
      <c r="E583" s="58"/>
      <c r="F583" s="58"/>
      <c r="G583" s="58"/>
      <c r="H583" s="58"/>
      <c r="I583" s="58"/>
      <c r="K583" s="58"/>
      <c r="N583" s="58"/>
      <c r="O583" s="58"/>
    </row>
    <row r="584" spans="1:15" ht="14.4">
      <c r="A584" s="58"/>
      <c r="C584" s="58"/>
      <c r="D584" s="58"/>
      <c r="E584" s="58"/>
      <c r="F584" s="58"/>
      <c r="G584" s="58"/>
      <c r="H584" s="58"/>
      <c r="I584" s="58"/>
      <c r="K584" s="58"/>
      <c r="N584" s="58"/>
      <c r="O584" s="58"/>
    </row>
    <row r="585" spans="1:15" ht="14.4">
      <c r="A585" s="58"/>
      <c r="C585" s="58"/>
      <c r="D585" s="58"/>
      <c r="E585" s="58"/>
      <c r="F585" s="58"/>
      <c r="G585" s="58"/>
      <c r="H585" s="58"/>
      <c r="I585" s="58"/>
      <c r="K585" s="58"/>
      <c r="N585" s="58"/>
      <c r="O585" s="58"/>
    </row>
    <row r="586" spans="1:15" ht="14.4">
      <c r="A586" s="58"/>
      <c r="C586" s="58"/>
      <c r="D586" s="58"/>
      <c r="E586" s="58"/>
      <c r="F586" s="58"/>
      <c r="G586" s="58"/>
      <c r="H586" s="58"/>
      <c r="I586" s="58"/>
      <c r="K586" s="58"/>
      <c r="N586" s="58"/>
      <c r="O586" s="58"/>
    </row>
    <row r="587" spans="1:15" ht="14.4">
      <c r="A587" s="58"/>
      <c r="C587" s="58"/>
      <c r="D587" s="58"/>
      <c r="E587" s="58"/>
      <c r="F587" s="58"/>
      <c r="G587" s="58"/>
      <c r="H587" s="58"/>
      <c r="I587" s="58"/>
      <c r="K587" s="58"/>
      <c r="N587" s="58"/>
      <c r="O587" s="58"/>
    </row>
    <row r="588" spans="1:15" ht="14.4">
      <c r="A588" s="58"/>
      <c r="C588" s="58"/>
      <c r="D588" s="58"/>
      <c r="E588" s="58"/>
      <c r="F588" s="58"/>
      <c r="G588" s="58"/>
      <c r="H588" s="58"/>
      <c r="I588" s="58"/>
      <c r="K588" s="58"/>
      <c r="N588" s="58"/>
      <c r="O588" s="58"/>
    </row>
    <row r="589" spans="1:15" ht="14.4">
      <c r="A589" s="58"/>
      <c r="C589" s="58"/>
      <c r="D589" s="58"/>
      <c r="E589" s="58"/>
      <c r="F589" s="58"/>
      <c r="G589" s="58"/>
      <c r="H589" s="58"/>
      <c r="I589" s="58"/>
      <c r="K589" s="58"/>
      <c r="N589" s="58"/>
      <c r="O589" s="58"/>
    </row>
    <row r="590" spans="1:15" ht="14.4">
      <c r="A590" s="58"/>
      <c r="C590" s="58"/>
      <c r="D590" s="58"/>
      <c r="E590" s="58"/>
      <c r="F590" s="58"/>
      <c r="G590" s="58"/>
      <c r="H590" s="58"/>
      <c r="I590" s="58"/>
      <c r="K590" s="58"/>
      <c r="N590" s="58"/>
      <c r="O590" s="58"/>
    </row>
    <row r="591" spans="1:15" ht="14.4">
      <c r="A591" s="58"/>
      <c r="C591" s="58"/>
      <c r="D591" s="58"/>
      <c r="E591" s="58"/>
      <c r="F591" s="58"/>
      <c r="G591" s="58"/>
      <c r="H591" s="58"/>
      <c r="I591" s="58"/>
      <c r="K591" s="58"/>
      <c r="N591" s="58"/>
      <c r="O591" s="58"/>
    </row>
    <row r="592" spans="1:15" ht="14.4">
      <c r="A592" s="58"/>
      <c r="C592" s="58"/>
      <c r="D592" s="58"/>
      <c r="E592" s="58"/>
      <c r="F592" s="58"/>
      <c r="G592" s="58"/>
      <c r="H592" s="58"/>
      <c r="I592" s="58"/>
      <c r="K592" s="58"/>
      <c r="N592" s="58"/>
      <c r="O592" s="58"/>
    </row>
    <row r="593" spans="1:15" ht="14.4">
      <c r="A593" s="58"/>
      <c r="C593" s="58"/>
      <c r="D593" s="58"/>
      <c r="E593" s="58"/>
      <c r="F593" s="58"/>
      <c r="G593" s="58"/>
      <c r="H593" s="58"/>
      <c r="I593" s="58"/>
      <c r="K593" s="58"/>
      <c r="N593" s="58"/>
      <c r="O593" s="58"/>
    </row>
    <row r="594" spans="1:15" ht="14.4">
      <c r="A594" s="58"/>
      <c r="C594" s="58"/>
      <c r="D594" s="58"/>
      <c r="E594" s="58"/>
      <c r="F594" s="58"/>
      <c r="G594" s="58"/>
      <c r="H594" s="58"/>
      <c r="I594" s="58"/>
      <c r="K594" s="58"/>
      <c r="N594" s="58"/>
      <c r="O594" s="58"/>
    </row>
    <row r="595" spans="1:15" ht="14.4">
      <c r="A595" s="58"/>
      <c r="C595" s="58"/>
      <c r="D595" s="58"/>
      <c r="E595" s="58"/>
      <c r="F595" s="58"/>
      <c r="G595" s="58"/>
      <c r="H595" s="58"/>
      <c r="I595" s="58"/>
      <c r="K595" s="58"/>
      <c r="N595" s="58"/>
      <c r="O595" s="58"/>
    </row>
    <row r="596" spans="1:15" ht="14.4">
      <c r="A596" s="58"/>
      <c r="C596" s="58"/>
      <c r="D596" s="58"/>
      <c r="E596" s="58"/>
      <c r="F596" s="58"/>
      <c r="G596" s="58"/>
      <c r="H596" s="58"/>
      <c r="I596" s="58"/>
      <c r="K596" s="58"/>
      <c r="N596" s="58"/>
      <c r="O596" s="58"/>
    </row>
    <row r="597" spans="1:15" ht="14.4">
      <c r="A597" s="58"/>
      <c r="C597" s="58"/>
      <c r="D597" s="58"/>
      <c r="E597" s="58"/>
      <c r="F597" s="58"/>
      <c r="G597" s="58"/>
      <c r="H597" s="58"/>
      <c r="I597" s="58"/>
      <c r="K597" s="58"/>
      <c r="N597" s="58"/>
      <c r="O597" s="58"/>
    </row>
    <row r="598" spans="1:15" ht="14.4">
      <c r="A598" s="58"/>
      <c r="C598" s="58"/>
      <c r="D598" s="58"/>
      <c r="E598" s="58"/>
      <c r="F598" s="58"/>
      <c r="G598" s="58"/>
      <c r="H598" s="58"/>
      <c r="I598" s="58"/>
      <c r="K598" s="58"/>
      <c r="N598" s="58"/>
      <c r="O598" s="58"/>
    </row>
    <row r="599" spans="1:15" ht="14.4">
      <c r="A599" s="58"/>
      <c r="C599" s="58"/>
      <c r="D599" s="58"/>
      <c r="E599" s="58"/>
      <c r="F599" s="58"/>
      <c r="G599" s="58"/>
      <c r="H599" s="58"/>
      <c r="I599" s="58"/>
      <c r="K599" s="58"/>
      <c r="N599" s="58"/>
      <c r="O599" s="58"/>
    </row>
    <row r="600" spans="1:15" ht="14.4">
      <c r="A600" s="58"/>
      <c r="C600" s="58"/>
      <c r="D600" s="58"/>
      <c r="E600" s="58"/>
      <c r="F600" s="58"/>
      <c r="G600" s="58"/>
      <c r="H600" s="58"/>
      <c r="I600" s="58"/>
      <c r="K600" s="58"/>
      <c r="N600" s="58"/>
      <c r="O600" s="58"/>
    </row>
    <row r="601" spans="1:15" ht="14.4">
      <c r="A601" s="58"/>
      <c r="C601" s="58"/>
      <c r="D601" s="58"/>
      <c r="E601" s="58"/>
      <c r="F601" s="58"/>
      <c r="G601" s="58"/>
      <c r="H601" s="58"/>
      <c r="I601" s="58"/>
      <c r="K601" s="58"/>
      <c r="N601" s="58"/>
      <c r="O601" s="58"/>
    </row>
    <row r="602" spans="1:15" ht="14.4">
      <c r="A602" s="58"/>
      <c r="C602" s="58"/>
      <c r="D602" s="58"/>
      <c r="E602" s="58"/>
      <c r="F602" s="58"/>
      <c r="G602" s="58"/>
      <c r="H602" s="58"/>
      <c r="I602" s="58"/>
      <c r="K602" s="58"/>
      <c r="N602" s="58"/>
      <c r="O602" s="58"/>
    </row>
    <row r="603" spans="1:15" ht="14.4">
      <c r="A603" s="58"/>
      <c r="C603" s="58"/>
      <c r="D603" s="58"/>
      <c r="E603" s="58"/>
      <c r="F603" s="58"/>
      <c r="G603" s="58"/>
      <c r="H603" s="58"/>
      <c r="I603" s="58"/>
      <c r="K603" s="58"/>
      <c r="N603" s="58"/>
      <c r="O603" s="58"/>
    </row>
    <row r="604" spans="1:15" ht="14.4">
      <c r="A604" s="58"/>
      <c r="C604" s="58"/>
      <c r="D604" s="58"/>
      <c r="E604" s="58"/>
      <c r="F604" s="58"/>
      <c r="G604" s="58"/>
      <c r="H604" s="58"/>
      <c r="I604" s="58"/>
      <c r="K604" s="58"/>
      <c r="N604" s="58"/>
      <c r="O604" s="58"/>
    </row>
    <row r="605" spans="1:15" ht="14.4">
      <c r="A605" s="58"/>
      <c r="C605" s="58"/>
      <c r="D605" s="58"/>
      <c r="E605" s="58"/>
      <c r="F605" s="58"/>
      <c r="G605" s="58"/>
      <c r="H605" s="58"/>
      <c r="I605" s="58"/>
      <c r="K605" s="58"/>
      <c r="N605" s="58"/>
      <c r="O605" s="58"/>
    </row>
    <row r="606" spans="1:15" ht="14.4">
      <c r="A606" s="58"/>
      <c r="C606" s="58"/>
      <c r="D606" s="58"/>
      <c r="E606" s="58"/>
      <c r="F606" s="58"/>
      <c r="G606" s="58"/>
      <c r="H606" s="58"/>
      <c r="I606" s="58"/>
      <c r="K606" s="58"/>
      <c r="N606" s="58"/>
      <c r="O606" s="58"/>
    </row>
    <row r="607" spans="1:15" ht="14.4">
      <c r="A607" s="58"/>
      <c r="C607" s="58"/>
      <c r="D607" s="58"/>
      <c r="E607" s="58"/>
      <c r="F607" s="58"/>
      <c r="G607" s="58"/>
      <c r="H607" s="58"/>
      <c r="I607" s="58"/>
      <c r="K607" s="58"/>
      <c r="N607" s="58"/>
      <c r="O607" s="58"/>
    </row>
    <row r="608" spans="1:15" ht="14.4">
      <c r="A608" s="58"/>
      <c r="C608" s="58"/>
      <c r="D608" s="58"/>
      <c r="E608" s="58"/>
      <c r="F608" s="58"/>
      <c r="G608" s="58"/>
      <c r="H608" s="58"/>
      <c r="I608" s="58"/>
      <c r="K608" s="58"/>
      <c r="N608" s="58"/>
      <c r="O608" s="58"/>
    </row>
    <row r="609" spans="1:15" ht="14.4">
      <c r="A609" s="58"/>
      <c r="C609" s="58"/>
      <c r="D609" s="58"/>
      <c r="E609" s="58"/>
      <c r="F609" s="58"/>
      <c r="G609" s="58"/>
      <c r="H609" s="58"/>
      <c r="I609" s="58"/>
      <c r="K609" s="58"/>
      <c r="N609" s="58"/>
      <c r="O609" s="58"/>
    </row>
    <row r="610" spans="1:15" ht="14.4">
      <c r="A610" s="58"/>
      <c r="C610" s="58"/>
      <c r="D610" s="58"/>
      <c r="E610" s="58"/>
      <c r="F610" s="58"/>
      <c r="G610" s="58"/>
      <c r="H610" s="58"/>
      <c r="I610" s="58"/>
      <c r="K610" s="58"/>
      <c r="N610" s="58"/>
      <c r="O610" s="58"/>
    </row>
    <row r="611" spans="1:15" ht="14.4">
      <c r="A611" s="58"/>
      <c r="C611" s="58"/>
      <c r="D611" s="58"/>
      <c r="E611" s="58"/>
      <c r="F611" s="58"/>
      <c r="G611" s="58"/>
      <c r="H611" s="58"/>
      <c r="I611" s="58"/>
      <c r="K611" s="58"/>
      <c r="N611" s="58"/>
      <c r="O611" s="58"/>
    </row>
    <row r="612" spans="1:15" ht="14.4">
      <c r="A612" s="58"/>
      <c r="C612" s="58"/>
      <c r="D612" s="58"/>
      <c r="E612" s="58"/>
      <c r="F612" s="58"/>
      <c r="G612" s="58"/>
      <c r="H612" s="58"/>
      <c r="I612" s="58"/>
      <c r="K612" s="58"/>
      <c r="N612" s="58"/>
      <c r="O612" s="58"/>
    </row>
    <row r="613" spans="1:15" ht="14.4">
      <c r="A613" s="58"/>
      <c r="C613" s="58"/>
      <c r="D613" s="58"/>
      <c r="E613" s="58"/>
      <c r="F613" s="58"/>
      <c r="G613" s="58"/>
      <c r="H613" s="58"/>
      <c r="I613" s="58"/>
      <c r="K613" s="58"/>
      <c r="N613" s="58"/>
      <c r="O613" s="58"/>
    </row>
    <row r="614" spans="1:15" ht="14.4">
      <c r="A614" s="58"/>
      <c r="C614" s="58"/>
      <c r="D614" s="58"/>
      <c r="E614" s="58"/>
      <c r="F614" s="58"/>
      <c r="G614" s="58"/>
      <c r="H614" s="58"/>
      <c r="I614" s="58"/>
      <c r="K614" s="58"/>
      <c r="N614" s="58"/>
      <c r="O614" s="58"/>
    </row>
    <row r="615" spans="1:15" ht="14.4">
      <c r="A615" s="58"/>
      <c r="C615" s="58"/>
      <c r="D615" s="58"/>
      <c r="E615" s="58"/>
      <c r="F615" s="58"/>
      <c r="G615" s="58"/>
      <c r="H615" s="58"/>
      <c r="I615" s="58"/>
      <c r="K615" s="58"/>
      <c r="N615" s="58"/>
      <c r="O615" s="58"/>
    </row>
    <row r="616" spans="1:15" ht="14.4">
      <c r="A616" s="58"/>
      <c r="C616" s="58"/>
      <c r="D616" s="58"/>
      <c r="E616" s="58"/>
      <c r="F616" s="58"/>
      <c r="G616" s="58"/>
      <c r="H616" s="58"/>
      <c r="I616" s="58"/>
      <c r="K616" s="58"/>
      <c r="N616" s="58"/>
      <c r="O616" s="58"/>
    </row>
    <row r="617" spans="1:15" ht="14.4">
      <c r="A617" s="58"/>
      <c r="C617" s="58"/>
      <c r="D617" s="58"/>
      <c r="E617" s="58"/>
      <c r="F617" s="58"/>
      <c r="G617" s="58"/>
      <c r="H617" s="58"/>
      <c r="I617" s="58"/>
      <c r="K617" s="58"/>
      <c r="N617" s="58"/>
      <c r="O617" s="58"/>
    </row>
    <row r="618" spans="1:15" ht="14.4">
      <c r="A618" s="58"/>
      <c r="C618" s="58"/>
      <c r="D618" s="58"/>
      <c r="E618" s="58"/>
      <c r="F618" s="58"/>
      <c r="G618" s="58"/>
      <c r="H618" s="58"/>
      <c r="I618" s="58"/>
      <c r="K618" s="58"/>
      <c r="N618" s="58"/>
      <c r="O618" s="58"/>
    </row>
    <row r="619" spans="1:15" ht="14.4">
      <c r="A619" s="58"/>
      <c r="C619" s="58"/>
      <c r="D619" s="58"/>
      <c r="E619" s="58"/>
      <c r="F619" s="58"/>
      <c r="G619" s="58"/>
      <c r="H619" s="58"/>
      <c r="I619" s="58"/>
      <c r="K619" s="58"/>
      <c r="N619" s="58"/>
      <c r="O619" s="58"/>
    </row>
    <row r="620" spans="1:15" ht="14.4">
      <c r="A620" s="58"/>
      <c r="C620" s="58"/>
      <c r="D620" s="58"/>
      <c r="E620" s="58"/>
      <c r="F620" s="58"/>
      <c r="G620" s="58"/>
      <c r="H620" s="58"/>
      <c r="I620" s="58"/>
      <c r="K620" s="58"/>
      <c r="N620" s="58"/>
      <c r="O620" s="58"/>
    </row>
    <row r="621" spans="1:15" ht="14.4">
      <c r="A621" s="58"/>
      <c r="C621" s="58"/>
      <c r="D621" s="58"/>
      <c r="E621" s="58"/>
      <c r="F621" s="58"/>
      <c r="G621" s="58"/>
      <c r="H621" s="58"/>
      <c r="I621" s="58"/>
      <c r="K621" s="58"/>
      <c r="N621" s="58"/>
      <c r="O621" s="58"/>
    </row>
    <row r="622" spans="1:15" ht="14.4">
      <c r="A622" s="58"/>
      <c r="C622" s="58"/>
      <c r="D622" s="58"/>
      <c r="E622" s="58"/>
      <c r="F622" s="58"/>
      <c r="G622" s="58"/>
      <c r="H622" s="58"/>
      <c r="I622" s="58"/>
      <c r="K622" s="58"/>
      <c r="N622" s="58"/>
      <c r="O622" s="58"/>
    </row>
    <row r="623" spans="1:15" ht="14.4">
      <c r="A623" s="58"/>
      <c r="C623" s="58"/>
      <c r="D623" s="58"/>
      <c r="E623" s="58"/>
      <c r="F623" s="58"/>
      <c r="G623" s="58"/>
      <c r="H623" s="58"/>
      <c r="I623" s="58"/>
      <c r="K623" s="58"/>
      <c r="N623" s="58"/>
      <c r="O623" s="58"/>
    </row>
    <row r="624" spans="1:15" ht="14.4">
      <c r="A624" s="58"/>
      <c r="C624" s="58"/>
      <c r="D624" s="58"/>
      <c r="E624" s="58"/>
      <c r="F624" s="58"/>
      <c r="G624" s="58"/>
      <c r="H624" s="58"/>
      <c r="I624" s="58"/>
      <c r="K624" s="58"/>
      <c r="N624" s="58"/>
      <c r="O624" s="58"/>
    </row>
    <row r="625" spans="1:15" ht="14.4">
      <c r="A625" s="58"/>
      <c r="C625" s="58"/>
      <c r="D625" s="58"/>
      <c r="E625" s="58"/>
      <c r="F625" s="58"/>
      <c r="G625" s="58"/>
      <c r="H625" s="58"/>
      <c r="I625" s="58"/>
      <c r="K625" s="58"/>
      <c r="N625" s="58"/>
      <c r="O625" s="58"/>
    </row>
    <row r="626" spans="1:15" ht="14.4">
      <c r="A626" s="58"/>
      <c r="C626" s="58"/>
      <c r="D626" s="58"/>
      <c r="E626" s="58"/>
      <c r="F626" s="58"/>
      <c r="G626" s="58"/>
      <c r="H626" s="58"/>
      <c r="I626" s="58"/>
      <c r="K626" s="58"/>
      <c r="N626" s="58"/>
      <c r="O626" s="58"/>
    </row>
    <row r="627" spans="1:15" ht="14.4">
      <c r="A627" s="58"/>
      <c r="C627" s="58"/>
      <c r="D627" s="58"/>
      <c r="E627" s="58"/>
      <c r="F627" s="58"/>
      <c r="G627" s="58"/>
      <c r="H627" s="58"/>
      <c r="I627" s="58"/>
      <c r="K627" s="58"/>
      <c r="N627" s="58"/>
      <c r="O627" s="58"/>
    </row>
    <row r="628" spans="1:15" ht="14.4">
      <c r="A628" s="58"/>
      <c r="C628" s="58"/>
      <c r="D628" s="58"/>
      <c r="E628" s="58"/>
      <c r="F628" s="58"/>
      <c r="G628" s="58"/>
      <c r="H628" s="58"/>
      <c r="I628" s="58"/>
      <c r="K628" s="58"/>
      <c r="N628" s="58"/>
      <c r="O628" s="58"/>
    </row>
    <row r="629" spans="1:15" ht="14.4">
      <c r="A629" s="58"/>
      <c r="C629" s="58"/>
      <c r="D629" s="58"/>
      <c r="E629" s="58"/>
      <c r="F629" s="58"/>
      <c r="G629" s="58"/>
      <c r="H629" s="58"/>
      <c r="I629" s="58"/>
      <c r="K629" s="58"/>
      <c r="N629" s="58"/>
      <c r="O629" s="58"/>
    </row>
    <row r="630" spans="1:15" ht="14.4">
      <c r="A630" s="58"/>
      <c r="C630" s="58"/>
      <c r="D630" s="58"/>
      <c r="E630" s="58"/>
      <c r="F630" s="58"/>
      <c r="G630" s="58"/>
      <c r="H630" s="58"/>
      <c r="I630" s="58"/>
      <c r="K630" s="58"/>
      <c r="N630" s="58"/>
      <c r="O630" s="58"/>
    </row>
    <row r="631" spans="1:15" ht="14.4">
      <c r="A631" s="58"/>
      <c r="C631" s="58"/>
      <c r="D631" s="58"/>
      <c r="E631" s="58"/>
      <c r="F631" s="58"/>
      <c r="G631" s="58"/>
      <c r="H631" s="58"/>
      <c r="I631" s="58"/>
      <c r="K631" s="58"/>
      <c r="N631" s="58"/>
      <c r="O631" s="58"/>
    </row>
    <row r="632" spans="1:15" ht="14.4">
      <c r="A632" s="58"/>
      <c r="C632" s="58"/>
      <c r="D632" s="58"/>
      <c r="E632" s="58"/>
      <c r="F632" s="58"/>
      <c r="G632" s="58"/>
      <c r="H632" s="58"/>
      <c r="I632" s="58"/>
      <c r="K632" s="58"/>
      <c r="N632" s="58"/>
      <c r="O632" s="58"/>
    </row>
    <row r="633" spans="1:15" ht="14.4">
      <c r="A633" s="58"/>
      <c r="C633" s="58"/>
      <c r="D633" s="58"/>
      <c r="E633" s="58"/>
      <c r="F633" s="58"/>
      <c r="G633" s="58"/>
      <c r="H633" s="58"/>
      <c r="I633" s="58"/>
      <c r="K633" s="58"/>
      <c r="N633" s="58"/>
      <c r="O633" s="58"/>
    </row>
    <row r="634" spans="1:15" ht="14.4">
      <c r="A634" s="58"/>
      <c r="C634" s="58"/>
      <c r="D634" s="58"/>
      <c r="E634" s="58"/>
      <c r="F634" s="58"/>
      <c r="G634" s="58"/>
      <c r="H634" s="58"/>
      <c r="I634" s="58"/>
      <c r="K634" s="58"/>
      <c r="N634" s="58"/>
      <c r="O634" s="58"/>
    </row>
    <row r="635" spans="1:15" ht="14.4">
      <c r="A635" s="58"/>
      <c r="C635" s="58"/>
      <c r="D635" s="58"/>
      <c r="E635" s="58"/>
      <c r="F635" s="58"/>
      <c r="G635" s="58"/>
      <c r="H635" s="58"/>
      <c r="I635" s="58"/>
      <c r="K635" s="58"/>
      <c r="N635" s="58"/>
      <c r="O635" s="58"/>
    </row>
    <row r="636" spans="1:15" ht="14.4">
      <c r="A636" s="58"/>
      <c r="C636" s="58"/>
      <c r="D636" s="58"/>
      <c r="E636" s="58"/>
      <c r="F636" s="58"/>
      <c r="G636" s="58"/>
      <c r="H636" s="58"/>
      <c r="I636" s="58"/>
      <c r="K636" s="58"/>
      <c r="N636" s="58"/>
      <c r="O636" s="58"/>
    </row>
    <row r="637" spans="1:15" ht="14.4">
      <c r="A637" s="58"/>
      <c r="C637" s="58"/>
      <c r="D637" s="58"/>
      <c r="E637" s="58"/>
      <c r="F637" s="58"/>
      <c r="G637" s="58"/>
      <c r="H637" s="58"/>
      <c r="I637" s="58"/>
      <c r="K637" s="58"/>
      <c r="N637" s="58"/>
      <c r="O637" s="58"/>
    </row>
    <row r="638" spans="1:15" ht="14.4">
      <c r="A638" s="58"/>
      <c r="C638" s="58"/>
      <c r="D638" s="58"/>
      <c r="E638" s="58"/>
      <c r="F638" s="58"/>
      <c r="G638" s="58"/>
      <c r="H638" s="58"/>
      <c r="I638" s="58"/>
      <c r="K638" s="58"/>
      <c r="N638" s="58"/>
      <c r="O638" s="58"/>
    </row>
    <row r="639" spans="1:15" ht="14.4">
      <c r="A639" s="58"/>
      <c r="C639" s="58"/>
      <c r="D639" s="58"/>
      <c r="E639" s="58"/>
      <c r="F639" s="58"/>
      <c r="G639" s="58"/>
      <c r="H639" s="58"/>
      <c r="I639" s="58"/>
      <c r="K639" s="58"/>
      <c r="N639" s="58"/>
      <c r="O639" s="58"/>
    </row>
    <row r="640" spans="1:15" ht="14.4">
      <c r="A640" s="58"/>
      <c r="C640" s="58"/>
      <c r="D640" s="58"/>
      <c r="E640" s="58"/>
      <c r="F640" s="58"/>
      <c r="G640" s="58"/>
      <c r="H640" s="58"/>
      <c r="I640" s="58"/>
      <c r="K640" s="58"/>
      <c r="N640" s="58"/>
      <c r="O640" s="58"/>
    </row>
    <row r="641" spans="1:15" ht="14.4">
      <c r="A641" s="58"/>
      <c r="C641" s="58"/>
      <c r="D641" s="58"/>
      <c r="E641" s="58"/>
      <c r="F641" s="58"/>
      <c r="G641" s="58"/>
      <c r="H641" s="58"/>
      <c r="I641" s="58"/>
      <c r="K641" s="58"/>
      <c r="N641" s="58"/>
      <c r="O641" s="58"/>
    </row>
    <row r="642" spans="1:15" ht="14.4">
      <c r="A642" s="58"/>
      <c r="C642" s="58"/>
      <c r="D642" s="58"/>
      <c r="E642" s="58"/>
      <c r="F642" s="58"/>
      <c r="G642" s="58"/>
      <c r="H642" s="58"/>
      <c r="I642" s="58"/>
      <c r="K642" s="58"/>
      <c r="N642" s="58"/>
      <c r="O642" s="58"/>
    </row>
    <row r="643" spans="1:15" ht="14.4">
      <c r="A643" s="58"/>
      <c r="C643" s="58"/>
      <c r="D643" s="58"/>
      <c r="E643" s="58"/>
      <c r="F643" s="58"/>
      <c r="G643" s="58"/>
      <c r="H643" s="58"/>
      <c r="I643" s="58"/>
      <c r="K643" s="58"/>
      <c r="N643" s="58"/>
      <c r="O643" s="58"/>
    </row>
    <row r="644" spans="1:15" ht="14.4">
      <c r="A644" s="58"/>
      <c r="C644" s="58"/>
      <c r="D644" s="58"/>
      <c r="E644" s="58"/>
      <c r="F644" s="58"/>
      <c r="G644" s="58"/>
      <c r="H644" s="58"/>
      <c r="I644" s="58"/>
      <c r="K644" s="58"/>
      <c r="N644" s="58"/>
      <c r="O644" s="58"/>
    </row>
    <row r="645" spans="1:15" ht="14.4">
      <c r="A645" s="58"/>
      <c r="C645" s="58"/>
      <c r="D645" s="58"/>
      <c r="E645" s="58"/>
      <c r="F645" s="58"/>
      <c r="G645" s="58"/>
      <c r="H645" s="58"/>
      <c r="I645" s="58"/>
      <c r="K645" s="58"/>
      <c r="N645" s="58"/>
      <c r="O645" s="58"/>
    </row>
    <row r="646" spans="1:15" ht="14.4">
      <c r="A646" s="58"/>
      <c r="C646" s="58"/>
      <c r="D646" s="58"/>
      <c r="E646" s="58"/>
      <c r="F646" s="58"/>
      <c r="G646" s="58"/>
      <c r="H646" s="58"/>
      <c r="I646" s="58"/>
      <c r="K646" s="58"/>
      <c r="N646" s="58"/>
      <c r="O646" s="58"/>
    </row>
    <row r="647" spans="1:15" ht="14.4">
      <c r="A647" s="58"/>
      <c r="C647" s="58"/>
      <c r="D647" s="58"/>
      <c r="E647" s="58"/>
      <c r="F647" s="58"/>
      <c r="G647" s="58"/>
      <c r="H647" s="58"/>
      <c r="I647" s="58"/>
      <c r="K647" s="58"/>
      <c r="N647" s="58"/>
      <c r="O647" s="58"/>
    </row>
    <row r="648" spans="1:15" ht="14.4">
      <c r="A648" s="58"/>
      <c r="C648" s="58"/>
      <c r="D648" s="58"/>
      <c r="E648" s="58"/>
      <c r="F648" s="58"/>
      <c r="G648" s="58"/>
      <c r="H648" s="58"/>
      <c r="I648" s="58"/>
      <c r="K648" s="58"/>
      <c r="N648" s="58"/>
      <c r="O648" s="58"/>
    </row>
    <row r="649" spans="1:15" ht="14.4">
      <c r="A649" s="58"/>
      <c r="C649" s="58"/>
      <c r="D649" s="58"/>
      <c r="E649" s="58"/>
      <c r="F649" s="58"/>
      <c r="G649" s="58"/>
      <c r="H649" s="58"/>
      <c r="I649" s="58"/>
      <c r="K649" s="58"/>
      <c r="N649" s="58"/>
      <c r="O649" s="58"/>
    </row>
    <row r="650" spans="1:15" ht="14.4">
      <c r="A650" s="58"/>
      <c r="C650" s="58"/>
      <c r="D650" s="58"/>
      <c r="E650" s="58"/>
      <c r="F650" s="58"/>
      <c r="G650" s="58"/>
      <c r="H650" s="58"/>
      <c r="I650" s="58"/>
      <c r="K650" s="58"/>
      <c r="N650" s="58"/>
      <c r="O650" s="58"/>
    </row>
    <row r="651" spans="1:15" ht="14.4">
      <c r="A651" s="58"/>
      <c r="C651" s="58"/>
      <c r="D651" s="58"/>
      <c r="E651" s="58"/>
      <c r="F651" s="58"/>
      <c r="G651" s="58"/>
      <c r="H651" s="58"/>
      <c r="I651" s="58"/>
      <c r="K651" s="58"/>
      <c r="N651" s="58"/>
      <c r="O651" s="58"/>
    </row>
    <row r="652" spans="1:15" ht="14.4">
      <c r="A652" s="58"/>
      <c r="C652" s="58"/>
      <c r="D652" s="58"/>
      <c r="E652" s="58"/>
      <c r="F652" s="58"/>
      <c r="G652" s="58"/>
      <c r="H652" s="58"/>
      <c r="I652" s="58"/>
      <c r="K652" s="58"/>
      <c r="N652" s="58"/>
      <c r="O652" s="58"/>
    </row>
    <row r="653" spans="1:15" ht="14.4">
      <c r="A653" s="58"/>
      <c r="C653" s="58"/>
      <c r="D653" s="58"/>
      <c r="E653" s="58"/>
      <c r="F653" s="58"/>
      <c r="G653" s="58"/>
      <c r="H653" s="58"/>
      <c r="I653" s="58"/>
      <c r="K653" s="58"/>
      <c r="N653" s="58"/>
      <c r="O653" s="58"/>
    </row>
    <row r="654" spans="1:15" ht="14.4">
      <c r="A654" s="58"/>
      <c r="C654" s="58"/>
      <c r="D654" s="58"/>
      <c r="E654" s="58"/>
      <c r="F654" s="58"/>
      <c r="G654" s="58"/>
      <c r="H654" s="58"/>
      <c r="I654" s="58"/>
      <c r="K654" s="58"/>
      <c r="N654" s="58"/>
      <c r="O654" s="58"/>
    </row>
    <row r="655" spans="1:15" ht="14.4">
      <c r="A655" s="58"/>
      <c r="C655" s="58"/>
      <c r="D655" s="58"/>
      <c r="E655" s="58"/>
      <c r="F655" s="58"/>
      <c r="G655" s="58"/>
      <c r="H655" s="58"/>
      <c r="I655" s="58"/>
      <c r="K655" s="58"/>
      <c r="N655" s="58"/>
      <c r="O655" s="58"/>
    </row>
    <row r="656" spans="1:15" ht="14.4">
      <c r="A656" s="58"/>
      <c r="C656" s="58"/>
      <c r="D656" s="58"/>
      <c r="E656" s="58"/>
      <c r="F656" s="58"/>
      <c r="G656" s="58"/>
      <c r="H656" s="58"/>
      <c r="I656" s="58"/>
      <c r="K656" s="58"/>
      <c r="N656" s="58"/>
      <c r="O656" s="58"/>
    </row>
    <row r="657" spans="1:15" ht="14.4">
      <c r="A657" s="58"/>
      <c r="C657" s="58"/>
      <c r="D657" s="58"/>
      <c r="E657" s="58"/>
      <c r="F657" s="58"/>
      <c r="G657" s="58"/>
      <c r="H657" s="58"/>
      <c r="I657" s="58"/>
      <c r="K657" s="58"/>
      <c r="N657" s="58"/>
      <c r="O657" s="58"/>
    </row>
    <row r="658" spans="1:15" ht="14.4">
      <c r="A658" s="58"/>
      <c r="C658" s="58"/>
      <c r="D658" s="58"/>
      <c r="E658" s="58"/>
      <c r="F658" s="58"/>
      <c r="G658" s="58"/>
      <c r="H658" s="58"/>
      <c r="I658" s="58"/>
      <c r="K658" s="58"/>
      <c r="N658" s="58"/>
      <c r="O658" s="58"/>
    </row>
    <row r="659" spans="1:15" ht="14.4">
      <c r="A659" s="58"/>
      <c r="C659" s="58"/>
      <c r="D659" s="58"/>
      <c r="E659" s="58"/>
      <c r="F659" s="58"/>
      <c r="G659" s="58"/>
      <c r="H659" s="58"/>
      <c r="I659" s="58"/>
      <c r="K659" s="58"/>
      <c r="N659" s="58"/>
      <c r="O659" s="58"/>
    </row>
    <row r="660" spans="1:15" ht="14.4">
      <c r="A660" s="58"/>
      <c r="C660" s="58"/>
      <c r="D660" s="58"/>
      <c r="E660" s="58"/>
      <c r="F660" s="58"/>
      <c r="G660" s="58"/>
      <c r="H660" s="58"/>
      <c r="I660" s="58"/>
      <c r="K660" s="58"/>
      <c r="N660" s="58"/>
      <c r="O660" s="58"/>
    </row>
    <row r="661" spans="1:15" ht="14.4">
      <c r="A661" s="58"/>
      <c r="C661" s="58"/>
      <c r="D661" s="58"/>
      <c r="E661" s="58"/>
      <c r="F661" s="58"/>
      <c r="G661" s="58"/>
      <c r="H661" s="58"/>
      <c r="I661" s="58"/>
      <c r="K661" s="58"/>
      <c r="N661" s="58"/>
      <c r="O661" s="58"/>
    </row>
    <row r="662" spans="1:15" ht="14.4">
      <c r="A662" s="58"/>
      <c r="C662" s="58"/>
      <c r="D662" s="58"/>
      <c r="E662" s="58"/>
      <c r="F662" s="58"/>
      <c r="G662" s="58"/>
      <c r="H662" s="58"/>
      <c r="I662" s="58"/>
      <c r="K662" s="58"/>
      <c r="N662" s="58"/>
      <c r="O662" s="58"/>
    </row>
    <row r="663" spans="1:15" ht="14.4">
      <c r="A663" s="58"/>
      <c r="C663" s="58"/>
      <c r="D663" s="58"/>
      <c r="E663" s="58"/>
      <c r="F663" s="58"/>
      <c r="G663" s="58"/>
      <c r="H663" s="58"/>
      <c r="I663" s="58"/>
      <c r="K663" s="58"/>
      <c r="N663" s="58"/>
      <c r="O663" s="58"/>
    </row>
    <row r="664" spans="1:15" ht="14.4">
      <c r="A664" s="58"/>
      <c r="C664" s="58"/>
      <c r="D664" s="58"/>
      <c r="E664" s="58"/>
      <c r="F664" s="58"/>
      <c r="G664" s="58"/>
      <c r="H664" s="58"/>
      <c r="I664" s="58"/>
      <c r="K664" s="58"/>
      <c r="N664" s="58"/>
      <c r="O664" s="58"/>
    </row>
    <row r="665" spans="1:15" ht="14.4">
      <c r="A665" s="58"/>
      <c r="C665" s="58"/>
      <c r="D665" s="58"/>
      <c r="E665" s="58"/>
      <c r="F665" s="58"/>
      <c r="G665" s="58"/>
      <c r="H665" s="58"/>
      <c r="I665" s="58"/>
      <c r="K665" s="58"/>
      <c r="N665" s="58"/>
      <c r="O665" s="58"/>
    </row>
    <row r="666" spans="1:15" ht="14.4">
      <c r="A666" s="58"/>
      <c r="C666" s="58"/>
      <c r="D666" s="58"/>
      <c r="E666" s="58"/>
      <c r="F666" s="58"/>
      <c r="G666" s="58"/>
      <c r="H666" s="58"/>
      <c r="I666" s="58"/>
      <c r="K666" s="58"/>
      <c r="N666" s="58"/>
      <c r="O666" s="58"/>
    </row>
    <row r="667" spans="1:15" ht="14.4">
      <c r="A667" s="58"/>
      <c r="C667" s="58"/>
      <c r="D667" s="58"/>
      <c r="E667" s="58"/>
      <c r="F667" s="58"/>
      <c r="G667" s="58"/>
      <c r="H667" s="58"/>
      <c r="I667" s="58"/>
      <c r="K667" s="58"/>
      <c r="N667" s="58"/>
      <c r="O667" s="58"/>
    </row>
    <row r="668" spans="1:15" ht="14.4">
      <c r="A668" s="58"/>
      <c r="C668" s="58"/>
      <c r="D668" s="58"/>
      <c r="E668" s="58"/>
      <c r="F668" s="58"/>
      <c r="G668" s="58"/>
      <c r="H668" s="58"/>
      <c r="I668" s="58"/>
      <c r="K668" s="58"/>
      <c r="N668" s="58"/>
      <c r="O668" s="58"/>
    </row>
    <row r="669" spans="1:15" ht="14.4">
      <c r="A669" s="58"/>
      <c r="C669" s="58"/>
      <c r="D669" s="58"/>
      <c r="E669" s="58"/>
      <c r="F669" s="58"/>
      <c r="G669" s="58"/>
      <c r="H669" s="58"/>
      <c r="I669" s="58"/>
      <c r="K669" s="58"/>
      <c r="N669" s="58"/>
      <c r="O669" s="58"/>
    </row>
    <row r="670" spans="1:15" ht="14.4">
      <c r="A670" s="58"/>
      <c r="C670" s="58"/>
      <c r="D670" s="58"/>
      <c r="E670" s="58"/>
      <c r="F670" s="58"/>
      <c r="G670" s="58"/>
      <c r="H670" s="58"/>
      <c r="I670" s="58"/>
      <c r="K670" s="58"/>
      <c r="N670" s="58"/>
      <c r="O670" s="58"/>
    </row>
    <row r="671" spans="1:15" ht="14.4">
      <c r="A671" s="58"/>
      <c r="C671" s="58"/>
      <c r="D671" s="58"/>
      <c r="E671" s="58"/>
      <c r="F671" s="58"/>
      <c r="G671" s="58"/>
      <c r="H671" s="58"/>
      <c r="I671" s="58"/>
      <c r="K671" s="58"/>
      <c r="N671" s="58"/>
      <c r="O671" s="58"/>
    </row>
    <row r="672" spans="1:15" ht="14.4">
      <c r="A672" s="58"/>
      <c r="C672" s="58"/>
      <c r="D672" s="58"/>
      <c r="E672" s="58"/>
      <c r="F672" s="58"/>
      <c r="G672" s="58"/>
      <c r="H672" s="58"/>
      <c r="I672" s="58"/>
      <c r="K672" s="58"/>
      <c r="N672" s="58"/>
      <c r="O672" s="58"/>
    </row>
    <row r="673" spans="1:15" ht="14.4">
      <c r="A673" s="58"/>
      <c r="C673" s="58"/>
      <c r="D673" s="58"/>
      <c r="E673" s="58"/>
      <c r="F673" s="58"/>
      <c r="G673" s="58"/>
      <c r="H673" s="58"/>
      <c r="I673" s="58"/>
      <c r="K673" s="58"/>
      <c r="N673" s="58"/>
      <c r="O673" s="58"/>
    </row>
    <row r="674" spans="1:15" ht="14.4">
      <c r="A674" s="58"/>
      <c r="C674" s="58"/>
      <c r="D674" s="58"/>
      <c r="E674" s="58"/>
      <c r="F674" s="58"/>
      <c r="G674" s="58"/>
      <c r="H674" s="58"/>
      <c r="I674" s="58"/>
      <c r="K674" s="58"/>
      <c r="N674" s="58"/>
      <c r="O674" s="58"/>
    </row>
    <row r="675" spans="1:15" ht="14.4">
      <c r="A675" s="58"/>
      <c r="C675" s="58"/>
      <c r="D675" s="58"/>
      <c r="E675" s="58"/>
      <c r="F675" s="58"/>
      <c r="G675" s="58"/>
      <c r="H675" s="58"/>
      <c r="I675" s="58"/>
      <c r="K675" s="58"/>
      <c r="N675" s="58"/>
      <c r="O675" s="58"/>
    </row>
    <row r="676" spans="1:15" ht="14.4">
      <c r="A676" s="58"/>
      <c r="C676" s="58"/>
      <c r="D676" s="58"/>
      <c r="E676" s="58"/>
      <c r="F676" s="58"/>
      <c r="G676" s="58"/>
      <c r="H676" s="58"/>
      <c r="I676" s="58"/>
      <c r="K676" s="58"/>
      <c r="N676" s="58"/>
      <c r="O676" s="58"/>
    </row>
    <row r="677" spans="1:15" ht="14.4">
      <c r="A677" s="58"/>
      <c r="C677" s="58"/>
      <c r="D677" s="58"/>
      <c r="E677" s="58"/>
      <c r="F677" s="58"/>
      <c r="G677" s="58"/>
      <c r="H677" s="58"/>
      <c r="I677" s="58"/>
      <c r="K677" s="58"/>
      <c r="N677" s="58"/>
      <c r="O677" s="58"/>
    </row>
    <row r="678" spans="1:15" ht="14.4">
      <c r="A678" s="58"/>
      <c r="C678" s="58"/>
      <c r="D678" s="58"/>
      <c r="E678" s="58"/>
      <c r="F678" s="58"/>
      <c r="G678" s="58"/>
      <c r="H678" s="58"/>
      <c r="I678" s="58"/>
      <c r="K678" s="58"/>
      <c r="N678" s="58"/>
      <c r="O678" s="58"/>
    </row>
    <row r="679" spans="1:15" ht="14.4">
      <c r="A679" s="58"/>
      <c r="C679" s="58"/>
      <c r="D679" s="58"/>
      <c r="E679" s="58"/>
      <c r="F679" s="58"/>
      <c r="G679" s="58"/>
      <c r="H679" s="58"/>
      <c r="I679" s="58"/>
      <c r="K679" s="58"/>
      <c r="N679" s="58"/>
      <c r="O679" s="58"/>
    </row>
    <row r="680" spans="1:15" ht="14.4">
      <c r="A680" s="58"/>
      <c r="C680" s="58"/>
      <c r="D680" s="58"/>
      <c r="E680" s="58"/>
      <c r="F680" s="58"/>
      <c r="G680" s="58"/>
      <c r="H680" s="58"/>
      <c r="I680" s="58"/>
      <c r="K680" s="58"/>
      <c r="N680" s="58"/>
      <c r="O680" s="58"/>
    </row>
    <row r="681" spans="1:15" ht="14.4">
      <c r="A681" s="58"/>
      <c r="C681" s="58"/>
      <c r="D681" s="58"/>
      <c r="E681" s="58"/>
      <c r="F681" s="58"/>
      <c r="G681" s="58"/>
      <c r="H681" s="58"/>
      <c r="I681" s="58"/>
      <c r="K681" s="58"/>
      <c r="N681" s="58"/>
      <c r="O681" s="58"/>
    </row>
    <row r="682" spans="1:15" ht="14.4">
      <c r="A682" s="58"/>
      <c r="C682" s="58"/>
      <c r="D682" s="58"/>
      <c r="E682" s="58"/>
      <c r="F682" s="58"/>
      <c r="G682" s="58"/>
      <c r="H682" s="58"/>
      <c r="I682" s="58"/>
      <c r="K682" s="58"/>
      <c r="N682" s="58"/>
      <c r="O682" s="58"/>
    </row>
    <row r="683" spans="1:15" ht="14.4">
      <c r="A683" s="58"/>
      <c r="C683" s="58"/>
      <c r="D683" s="58"/>
      <c r="E683" s="58"/>
      <c r="F683" s="58"/>
      <c r="G683" s="58"/>
      <c r="H683" s="58"/>
      <c r="I683" s="58"/>
      <c r="K683" s="58"/>
      <c r="N683" s="58"/>
      <c r="O683" s="58"/>
    </row>
    <row r="684" spans="1:15" ht="14.4">
      <c r="A684" s="58"/>
      <c r="C684" s="58"/>
      <c r="D684" s="58"/>
      <c r="E684" s="58"/>
      <c r="F684" s="58"/>
      <c r="G684" s="58"/>
      <c r="H684" s="58"/>
      <c r="I684" s="58"/>
      <c r="K684" s="58"/>
      <c r="N684" s="58"/>
      <c r="O684" s="58"/>
    </row>
    <row r="685" spans="1:15" ht="14.4">
      <c r="A685" s="58"/>
      <c r="C685" s="58"/>
      <c r="D685" s="58"/>
      <c r="E685" s="58"/>
      <c r="F685" s="58"/>
      <c r="G685" s="58"/>
      <c r="H685" s="58"/>
      <c r="I685" s="58"/>
      <c r="K685" s="58"/>
      <c r="N685" s="58"/>
      <c r="O685" s="58"/>
    </row>
    <row r="686" spans="1:15" ht="14.4">
      <c r="A686" s="58"/>
      <c r="C686" s="58"/>
      <c r="D686" s="58"/>
      <c r="E686" s="58"/>
      <c r="F686" s="58"/>
      <c r="G686" s="58"/>
      <c r="H686" s="58"/>
      <c r="I686" s="58"/>
      <c r="K686" s="58"/>
      <c r="N686" s="58"/>
      <c r="O686" s="58"/>
    </row>
    <row r="687" spans="1:15" ht="14.4">
      <c r="A687" s="58"/>
      <c r="C687" s="58"/>
      <c r="D687" s="58"/>
      <c r="E687" s="58"/>
      <c r="F687" s="58"/>
      <c r="G687" s="58"/>
      <c r="H687" s="58"/>
      <c r="I687" s="58"/>
      <c r="K687" s="58"/>
      <c r="N687" s="58"/>
      <c r="O687" s="58"/>
    </row>
    <row r="688" spans="1:15" ht="14.4">
      <c r="A688" s="58"/>
      <c r="C688" s="58"/>
      <c r="D688" s="58"/>
      <c r="E688" s="58"/>
      <c r="F688" s="58"/>
      <c r="G688" s="58"/>
      <c r="H688" s="58"/>
      <c r="I688" s="58"/>
      <c r="K688" s="58"/>
      <c r="N688" s="58"/>
      <c r="O688" s="58"/>
    </row>
    <row r="689" spans="1:15" ht="14.4">
      <c r="A689" s="58"/>
      <c r="C689" s="58"/>
      <c r="D689" s="58"/>
      <c r="E689" s="58"/>
      <c r="F689" s="58"/>
      <c r="G689" s="58"/>
      <c r="H689" s="58"/>
      <c r="I689" s="58"/>
      <c r="K689" s="58"/>
      <c r="N689" s="58"/>
      <c r="O689" s="58"/>
    </row>
    <row r="690" spans="1:15" ht="14.4">
      <c r="A690" s="58"/>
      <c r="C690" s="58"/>
      <c r="D690" s="58"/>
      <c r="E690" s="58"/>
      <c r="F690" s="58"/>
      <c r="G690" s="58"/>
      <c r="H690" s="58"/>
      <c r="I690" s="58"/>
      <c r="K690" s="58"/>
      <c r="N690" s="58"/>
      <c r="O690" s="58"/>
    </row>
    <row r="691" spans="1:15" ht="14.4">
      <c r="A691" s="58"/>
      <c r="C691" s="58"/>
      <c r="D691" s="58"/>
      <c r="E691" s="58"/>
      <c r="F691" s="58"/>
      <c r="G691" s="58"/>
      <c r="H691" s="58"/>
      <c r="I691" s="58"/>
      <c r="K691" s="58"/>
      <c r="N691" s="58"/>
      <c r="O691" s="58"/>
    </row>
    <row r="692" spans="1:15" ht="14.4">
      <c r="A692" s="58"/>
      <c r="C692" s="58"/>
      <c r="D692" s="58"/>
      <c r="E692" s="58"/>
      <c r="F692" s="58"/>
      <c r="G692" s="58"/>
      <c r="H692" s="58"/>
      <c r="I692" s="58"/>
      <c r="K692" s="58"/>
      <c r="N692" s="58"/>
      <c r="O692" s="58"/>
    </row>
    <row r="693" spans="1:15" ht="14.4">
      <c r="A693" s="58"/>
      <c r="C693" s="58"/>
      <c r="D693" s="58"/>
      <c r="E693" s="58"/>
      <c r="F693" s="58"/>
      <c r="G693" s="58"/>
      <c r="H693" s="58"/>
      <c r="I693" s="58"/>
      <c r="K693" s="58"/>
      <c r="N693" s="58"/>
      <c r="O693" s="58"/>
    </row>
    <row r="694" spans="1:15" ht="14.4">
      <c r="A694" s="58"/>
      <c r="C694" s="58"/>
      <c r="D694" s="58"/>
      <c r="E694" s="58"/>
      <c r="F694" s="58"/>
      <c r="G694" s="58"/>
      <c r="H694" s="58"/>
      <c r="I694" s="58"/>
      <c r="K694" s="58"/>
      <c r="N694" s="58"/>
      <c r="O694" s="58"/>
    </row>
    <row r="695" spans="1:15" ht="14.4">
      <c r="A695" s="58"/>
      <c r="C695" s="58"/>
      <c r="D695" s="58"/>
      <c r="E695" s="58"/>
      <c r="F695" s="58"/>
      <c r="G695" s="58"/>
      <c r="H695" s="58"/>
      <c r="I695" s="58"/>
      <c r="K695" s="58"/>
      <c r="N695" s="58"/>
      <c r="O695" s="58"/>
    </row>
    <row r="696" spans="1:15" ht="14.4">
      <c r="A696" s="58"/>
      <c r="C696" s="58"/>
      <c r="D696" s="58"/>
      <c r="E696" s="58"/>
      <c r="F696" s="58"/>
      <c r="G696" s="58"/>
      <c r="H696" s="58"/>
      <c r="I696" s="58"/>
      <c r="K696" s="58"/>
      <c r="N696" s="58"/>
      <c r="O696" s="58"/>
    </row>
    <row r="697" spans="1:15" ht="14.4">
      <c r="A697" s="58"/>
      <c r="C697" s="58"/>
      <c r="D697" s="58"/>
      <c r="E697" s="58"/>
      <c r="F697" s="58"/>
      <c r="G697" s="58"/>
      <c r="H697" s="58"/>
      <c r="I697" s="58"/>
      <c r="K697" s="58"/>
      <c r="N697" s="58"/>
      <c r="O697" s="58"/>
    </row>
    <row r="698" spans="1:15" ht="14.4">
      <c r="A698" s="58"/>
      <c r="C698" s="58"/>
      <c r="D698" s="58"/>
      <c r="E698" s="58"/>
      <c r="F698" s="58"/>
      <c r="G698" s="58"/>
      <c r="H698" s="58"/>
      <c r="I698" s="58"/>
      <c r="K698" s="58"/>
      <c r="N698" s="58"/>
      <c r="O698" s="58"/>
    </row>
    <row r="699" spans="1:15" ht="14.4">
      <c r="A699" s="58"/>
      <c r="C699" s="58"/>
      <c r="D699" s="58"/>
      <c r="E699" s="58"/>
      <c r="F699" s="58"/>
      <c r="G699" s="58"/>
      <c r="H699" s="58"/>
      <c r="I699" s="58"/>
      <c r="K699" s="58"/>
      <c r="N699" s="58"/>
      <c r="O699" s="58"/>
    </row>
    <row r="700" spans="1:15" ht="14.4">
      <c r="A700" s="58"/>
      <c r="C700" s="58"/>
      <c r="D700" s="58"/>
      <c r="E700" s="58"/>
      <c r="F700" s="58"/>
      <c r="G700" s="58"/>
      <c r="H700" s="58"/>
      <c r="I700" s="58"/>
      <c r="K700" s="58"/>
      <c r="N700" s="58"/>
      <c r="O700" s="58"/>
    </row>
    <row r="701" spans="1:15" ht="14.4">
      <c r="A701" s="58"/>
      <c r="C701" s="58"/>
      <c r="D701" s="58"/>
      <c r="E701" s="58"/>
      <c r="F701" s="58"/>
      <c r="G701" s="58"/>
      <c r="H701" s="58"/>
      <c r="I701" s="58"/>
      <c r="K701" s="58"/>
      <c r="N701" s="58"/>
      <c r="O701" s="58"/>
    </row>
    <row r="702" spans="1:15" ht="14.4">
      <c r="A702" s="58"/>
      <c r="C702" s="58"/>
      <c r="D702" s="58"/>
      <c r="E702" s="58"/>
      <c r="F702" s="58"/>
      <c r="G702" s="58"/>
      <c r="H702" s="58"/>
      <c r="I702" s="58"/>
      <c r="K702" s="58"/>
      <c r="N702" s="58"/>
      <c r="O702" s="58"/>
    </row>
    <row r="703" spans="1:15" ht="14.4">
      <c r="A703" s="58"/>
      <c r="C703" s="58"/>
      <c r="D703" s="58"/>
      <c r="E703" s="58"/>
      <c r="F703" s="58"/>
      <c r="G703" s="58"/>
      <c r="H703" s="58"/>
      <c r="I703" s="58"/>
      <c r="K703" s="58"/>
      <c r="N703" s="58"/>
      <c r="O703" s="58"/>
    </row>
    <row r="704" spans="1:15" ht="14.4">
      <c r="A704" s="58"/>
      <c r="C704" s="58"/>
      <c r="D704" s="58"/>
      <c r="E704" s="58"/>
      <c r="F704" s="58"/>
      <c r="G704" s="58"/>
      <c r="H704" s="58"/>
      <c r="I704" s="58"/>
      <c r="K704" s="58"/>
      <c r="N704" s="58"/>
      <c r="O704" s="58"/>
    </row>
    <row r="705" spans="1:15" ht="14.4">
      <c r="A705" s="58"/>
      <c r="C705" s="58"/>
      <c r="D705" s="58"/>
      <c r="E705" s="58"/>
      <c r="F705" s="58"/>
      <c r="G705" s="58"/>
      <c r="H705" s="58"/>
      <c r="I705" s="58"/>
      <c r="K705" s="58"/>
      <c r="N705" s="58"/>
      <c r="O705" s="58"/>
    </row>
    <row r="706" spans="1:15" ht="14.4">
      <c r="A706" s="58"/>
      <c r="C706" s="58"/>
      <c r="D706" s="58"/>
      <c r="E706" s="58"/>
      <c r="F706" s="58"/>
      <c r="G706" s="58"/>
      <c r="H706" s="58"/>
      <c r="I706" s="58"/>
      <c r="K706" s="58"/>
      <c r="N706" s="58"/>
      <c r="O706" s="58"/>
    </row>
    <row r="707" spans="1:15" ht="14.4">
      <c r="A707" s="58"/>
      <c r="C707" s="58"/>
      <c r="D707" s="58"/>
      <c r="E707" s="58"/>
      <c r="F707" s="58"/>
      <c r="G707" s="58"/>
      <c r="H707" s="58"/>
      <c r="I707" s="58"/>
      <c r="K707" s="58"/>
      <c r="N707" s="58"/>
      <c r="O707" s="58"/>
    </row>
    <row r="708" spans="1:15" ht="14.4">
      <c r="A708" s="58"/>
      <c r="C708" s="58"/>
      <c r="D708" s="58"/>
      <c r="E708" s="58"/>
      <c r="F708" s="58"/>
      <c r="G708" s="58"/>
      <c r="H708" s="58"/>
      <c r="I708" s="58"/>
      <c r="K708" s="58"/>
      <c r="N708" s="58"/>
      <c r="O708" s="58"/>
    </row>
    <row r="709" spans="1:15" ht="14.4">
      <c r="A709" s="58"/>
      <c r="C709" s="58"/>
      <c r="D709" s="58"/>
      <c r="E709" s="58"/>
      <c r="F709" s="58"/>
      <c r="G709" s="58"/>
      <c r="H709" s="58"/>
      <c r="I709" s="58"/>
      <c r="K709" s="58"/>
      <c r="N709" s="58"/>
      <c r="O709" s="58"/>
    </row>
    <row r="710" spans="1:15" ht="14.4">
      <c r="A710" s="58"/>
      <c r="C710" s="58"/>
      <c r="D710" s="58"/>
      <c r="E710" s="58"/>
      <c r="F710" s="58"/>
      <c r="G710" s="58"/>
      <c r="H710" s="58"/>
      <c r="I710" s="58"/>
      <c r="K710" s="58"/>
      <c r="N710" s="58"/>
      <c r="O710" s="58"/>
    </row>
    <row r="711" spans="1:15" ht="14.4">
      <c r="A711" s="58"/>
      <c r="C711" s="58"/>
      <c r="D711" s="58"/>
      <c r="E711" s="58"/>
      <c r="F711" s="58"/>
      <c r="G711" s="58"/>
      <c r="H711" s="58"/>
      <c r="I711" s="58"/>
      <c r="K711" s="58"/>
      <c r="N711" s="58"/>
      <c r="O711" s="58"/>
    </row>
    <row r="712" spans="1:15" ht="14.4">
      <c r="A712" s="58"/>
      <c r="C712" s="58"/>
      <c r="D712" s="58"/>
      <c r="E712" s="58"/>
      <c r="F712" s="58"/>
      <c r="G712" s="58"/>
      <c r="H712" s="58"/>
      <c r="I712" s="58"/>
      <c r="K712" s="58"/>
      <c r="N712" s="58"/>
      <c r="O712" s="58"/>
    </row>
    <row r="713" spans="1:15" ht="14.4">
      <c r="A713" s="58"/>
      <c r="C713" s="58"/>
      <c r="D713" s="58"/>
      <c r="E713" s="58"/>
      <c r="F713" s="58"/>
      <c r="G713" s="58"/>
      <c r="H713" s="58"/>
      <c r="I713" s="58"/>
      <c r="K713" s="58"/>
      <c r="N713" s="58"/>
      <c r="O713" s="58"/>
    </row>
    <row r="714" spans="1:15" ht="14.4">
      <c r="A714" s="58"/>
      <c r="C714" s="58"/>
      <c r="D714" s="58"/>
      <c r="E714" s="58"/>
      <c r="F714" s="58"/>
      <c r="G714" s="58"/>
      <c r="H714" s="58"/>
      <c r="I714" s="58"/>
      <c r="K714" s="58"/>
      <c r="N714" s="58"/>
      <c r="O714" s="58"/>
    </row>
    <row r="715" spans="1:15" ht="14.4">
      <c r="A715" s="58"/>
      <c r="C715" s="58"/>
      <c r="D715" s="58"/>
      <c r="E715" s="58"/>
      <c r="F715" s="58"/>
      <c r="G715" s="58"/>
      <c r="H715" s="58"/>
      <c r="I715" s="58"/>
      <c r="K715" s="58"/>
      <c r="N715" s="58"/>
      <c r="O715" s="58"/>
    </row>
    <row r="716" spans="1:15" ht="14.4">
      <c r="A716" s="58"/>
      <c r="C716" s="58"/>
      <c r="D716" s="58"/>
      <c r="E716" s="58"/>
      <c r="F716" s="58"/>
      <c r="G716" s="58"/>
      <c r="H716" s="58"/>
      <c r="I716" s="58"/>
      <c r="K716" s="58"/>
      <c r="N716" s="58"/>
      <c r="O716" s="58"/>
    </row>
    <row r="717" spans="1:15" ht="14.4">
      <c r="A717" s="58"/>
      <c r="C717" s="58"/>
      <c r="D717" s="58"/>
      <c r="E717" s="58"/>
      <c r="F717" s="58"/>
      <c r="G717" s="58"/>
      <c r="H717" s="58"/>
      <c r="I717" s="58"/>
      <c r="K717" s="58"/>
      <c r="N717" s="58"/>
      <c r="O717" s="58"/>
    </row>
    <row r="718" spans="1:15" ht="14.4">
      <c r="A718" s="58"/>
      <c r="C718" s="58"/>
      <c r="D718" s="58"/>
      <c r="E718" s="58"/>
      <c r="F718" s="58"/>
      <c r="G718" s="58"/>
      <c r="H718" s="58"/>
      <c r="I718" s="58"/>
      <c r="K718" s="58"/>
      <c r="N718" s="58"/>
      <c r="O718" s="58"/>
    </row>
    <row r="719" spans="1:15" ht="14.4">
      <c r="A719" s="58"/>
      <c r="C719" s="58"/>
      <c r="D719" s="58"/>
      <c r="E719" s="58"/>
      <c r="F719" s="58"/>
      <c r="G719" s="58"/>
      <c r="H719" s="58"/>
      <c r="I719" s="58"/>
      <c r="K719" s="58"/>
      <c r="N719" s="58"/>
      <c r="O719" s="58"/>
    </row>
    <row r="720" spans="1:15" ht="14.4">
      <c r="A720" s="58"/>
      <c r="C720" s="58"/>
      <c r="D720" s="58"/>
      <c r="E720" s="58"/>
      <c r="F720" s="58"/>
      <c r="G720" s="58"/>
      <c r="H720" s="58"/>
      <c r="I720" s="58"/>
      <c r="K720" s="58"/>
      <c r="N720" s="58"/>
      <c r="O720" s="58"/>
    </row>
    <row r="721" spans="1:15" ht="14.4">
      <c r="A721" s="58"/>
      <c r="C721" s="58"/>
      <c r="D721" s="58"/>
      <c r="E721" s="58"/>
      <c r="F721" s="58"/>
      <c r="G721" s="58"/>
      <c r="H721" s="58"/>
      <c r="I721" s="58"/>
      <c r="K721" s="58"/>
      <c r="N721" s="58"/>
      <c r="O721" s="58"/>
    </row>
    <row r="722" spans="1:15" ht="14.4">
      <c r="A722" s="58"/>
      <c r="C722" s="58"/>
      <c r="D722" s="58"/>
      <c r="E722" s="58"/>
      <c r="F722" s="58"/>
      <c r="G722" s="58"/>
      <c r="H722" s="58"/>
      <c r="I722" s="58"/>
      <c r="K722" s="58"/>
      <c r="N722" s="58"/>
      <c r="O722" s="58"/>
    </row>
    <row r="723" spans="1:15" ht="14.4">
      <c r="A723" s="58"/>
      <c r="C723" s="58"/>
      <c r="D723" s="58"/>
      <c r="E723" s="58"/>
      <c r="F723" s="58"/>
      <c r="G723" s="58"/>
      <c r="H723" s="58"/>
      <c r="I723" s="58"/>
      <c r="K723" s="58"/>
      <c r="N723" s="58"/>
      <c r="O723" s="58"/>
    </row>
    <row r="724" spans="1:15" ht="14.4">
      <c r="A724" s="58"/>
      <c r="C724" s="58"/>
      <c r="D724" s="58"/>
      <c r="E724" s="58"/>
      <c r="F724" s="58"/>
      <c r="G724" s="58"/>
      <c r="H724" s="58"/>
      <c r="I724" s="58"/>
      <c r="K724" s="58"/>
      <c r="N724" s="58"/>
      <c r="O724" s="58"/>
    </row>
    <row r="725" spans="1:15" ht="14.4">
      <c r="A725" s="58"/>
      <c r="C725" s="58"/>
      <c r="D725" s="58"/>
      <c r="E725" s="58"/>
      <c r="F725" s="58"/>
      <c r="G725" s="58"/>
      <c r="H725" s="58"/>
      <c r="I725" s="58"/>
      <c r="K725" s="58"/>
      <c r="N725" s="58"/>
      <c r="O725" s="58"/>
    </row>
    <row r="726" spans="1:15" ht="14.4">
      <c r="A726" s="58"/>
      <c r="C726" s="58"/>
      <c r="D726" s="58"/>
      <c r="E726" s="58"/>
      <c r="F726" s="58"/>
      <c r="G726" s="58"/>
      <c r="H726" s="58"/>
      <c r="I726" s="58"/>
      <c r="K726" s="58"/>
      <c r="N726" s="58"/>
      <c r="O726" s="58"/>
    </row>
    <row r="727" spans="1:15" ht="14.4">
      <c r="A727" s="58"/>
      <c r="C727" s="58"/>
      <c r="D727" s="58"/>
      <c r="E727" s="58"/>
      <c r="F727" s="58"/>
      <c r="G727" s="58"/>
      <c r="H727" s="58"/>
      <c r="I727" s="58"/>
      <c r="K727" s="58"/>
      <c r="N727" s="58"/>
      <c r="O727" s="58"/>
    </row>
    <row r="728" spans="1:15" ht="14.4">
      <c r="A728" s="58"/>
      <c r="C728" s="58"/>
      <c r="D728" s="58"/>
      <c r="E728" s="58"/>
      <c r="F728" s="58"/>
      <c r="G728" s="58"/>
      <c r="H728" s="58"/>
      <c r="I728" s="58"/>
      <c r="K728" s="58"/>
      <c r="N728" s="58"/>
      <c r="O728" s="58"/>
    </row>
    <row r="729" spans="1:15" ht="14.4">
      <c r="A729" s="58"/>
      <c r="C729" s="58"/>
      <c r="D729" s="58"/>
      <c r="E729" s="58"/>
      <c r="F729" s="58"/>
      <c r="G729" s="58"/>
      <c r="H729" s="58"/>
      <c r="I729" s="58"/>
      <c r="K729" s="58"/>
      <c r="N729" s="58"/>
      <c r="O729" s="58"/>
    </row>
    <row r="730" spans="1:15" ht="14.4">
      <c r="A730" s="58"/>
      <c r="C730" s="58"/>
      <c r="D730" s="58"/>
      <c r="E730" s="58"/>
      <c r="F730" s="58"/>
      <c r="G730" s="58"/>
      <c r="H730" s="58"/>
      <c r="I730" s="58"/>
      <c r="K730" s="58"/>
      <c r="N730" s="58"/>
      <c r="O730" s="58"/>
    </row>
    <row r="731" spans="1:15" ht="14.4">
      <c r="A731" s="58"/>
      <c r="C731" s="58"/>
      <c r="D731" s="58"/>
      <c r="E731" s="58"/>
      <c r="F731" s="58"/>
      <c r="G731" s="58"/>
      <c r="H731" s="58"/>
      <c r="I731" s="58"/>
      <c r="K731" s="58"/>
      <c r="N731" s="58"/>
      <c r="O731" s="58"/>
    </row>
    <row r="732" spans="1:15" ht="14.4">
      <c r="A732" s="58"/>
      <c r="C732" s="58"/>
      <c r="D732" s="58"/>
      <c r="E732" s="58"/>
      <c r="F732" s="58"/>
      <c r="G732" s="58"/>
      <c r="H732" s="58"/>
      <c r="I732" s="58"/>
      <c r="K732" s="58"/>
      <c r="N732" s="58"/>
      <c r="O732" s="58"/>
    </row>
    <row r="733" spans="1:15" ht="14.4">
      <c r="A733" s="58"/>
      <c r="C733" s="58"/>
      <c r="D733" s="58"/>
      <c r="E733" s="58"/>
      <c r="F733" s="58"/>
      <c r="G733" s="58"/>
      <c r="H733" s="58"/>
      <c r="I733" s="58"/>
      <c r="K733" s="58"/>
      <c r="N733" s="58"/>
      <c r="O733" s="58"/>
    </row>
    <row r="734" spans="1:15" ht="14.4">
      <c r="A734" s="58"/>
      <c r="C734" s="58"/>
      <c r="D734" s="58"/>
      <c r="E734" s="58"/>
      <c r="F734" s="58"/>
      <c r="G734" s="58"/>
      <c r="H734" s="58"/>
      <c r="I734" s="58"/>
      <c r="K734" s="58"/>
      <c r="N734" s="58"/>
      <c r="O734" s="58"/>
    </row>
    <row r="735" spans="1:15" ht="14.4">
      <c r="A735" s="58"/>
      <c r="C735" s="58"/>
      <c r="D735" s="58"/>
      <c r="E735" s="58"/>
      <c r="F735" s="58"/>
      <c r="G735" s="58"/>
      <c r="H735" s="58"/>
      <c r="I735" s="58"/>
      <c r="K735" s="58"/>
      <c r="N735" s="58"/>
      <c r="O735" s="58"/>
    </row>
    <row r="736" spans="1:15" ht="14.4">
      <c r="A736" s="58"/>
      <c r="C736" s="58"/>
      <c r="D736" s="58"/>
      <c r="E736" s="58"/>
      <c r="F736" s="58"/>
      <c r="G736" s="58"/>
      <c r="H736" s="58"/>
      <c r="I736" s="58"/>
      <c r="K736" s="58"/>
      <c r="N736" s="58"/>
      <c r="O736" s="58"/>
    </row>
    <row r="737" spans="1:15" ht="14.4">
      <c r="A737" s="58"/>
      <c r="C737" s="58"/>
      <c r="D737" s="58"/>
      <c r="E737" s="58"/>
      <c r="F737" s="58"/>
      <c r="G737" s="58"/>
      <c r="H737" s="58"/>
      <c r="I737" s="58"/>
      <c r="K737" s="58"/>
      <c r="N737" s="58"/>
      <c r="O737" s="58"/>
    </row>
    <row r="738" spans="1:15" ht="14.4">
      <c r="A738" s="58"/>
      <c r="C738" s="58"/>
      <c r="D738" s="58"/>
      <c r="E738" s="58"/>
      <c r="F738" s="58"/>
      <c r="G738" s="58"/>
      <c r="H738" s="58"/>
      <c r="I738" s="58"/>
      <c r="K738" s="58"/>
      <c r="N738" s="58"/>
      <c r="O738" s="58"/>
    </row>
    <row r="739" spans="1:15" ht="14.4">
      <c r="A739" s="58"/>
      <c r="C739" s="58"/>
      <c r="D739" s="58"/>
      <c r="E739" s="58"/>
      <c r="F739" s="58"/>
      <c r="G739" s="58"/>
      <c r="H739" s="58"/>
      <c r="I739" s="58"/>
      <c r="K739" s="58"/>
      <c r="N739" s="58"/>
      <c r="O739" s="58"/>
    </row>
    <row r="740" spans="1:15" ht="14.4">
      <c r="A740" s="58"/>
      <c r="C740" s="58"/>
      <c r="D740" s="58"/>
      <c r="E740" s="58"/>
      <c r="F740" s="58"/>
      <c r="G740" s="58"/>
      <c r="H740" s="58"/>
      <c r="I740" s="58"/>
      <c r="K740" s="58"/>
      <c r="N740" s="58"/>
      <c r="O740" s="58"/>
    </row>
    <row r="741" spans="1:15" ht="14.4">
      <c r="A741" s="58"/>
      <c r="C741" s="58"/>
      <c r="D741" s="58"/>
      <c r="E741" s="58"/>
      <c r="F741" s="58"/>
      <c r="G741" s="58"/>
      <c r="H741" s="58"/>
      <c r="I741" s="58"/>
      <c r="K741" s="58"/>
      <c r="N741" s="58"/>
      <c r="O741" s="58"/>
    </row>
    <row r="742" spans="1:15" ht="14.4">
      <c r="A742" s="58"/>
      <c r="C742" s="58"/>
      <c r="D742" s="58"/>
      <c r="E742" s="58"/>
      <c r="F742" s="58"/>
      <c r="G742" s="58"/>
      <c r="H742" s="58"/>
      <c r="I742" s="58"/>
      <c r="K742" s="58"/>
      <c r="N742" s="58"/>
      <c r="O742" s="58"/>
    </row>
    <row r="743" spans="1:15" ht="14.4">
      <c r="A743" s="58"/>
      <c r="C743" s="58"/>
      <c r="D743" s="58"/>
      <c r="E743" s="58"/>
      <c r="F743" s="58"/>
      <c r="G743" s="58"/>
      <c r="H743" s="58"/>
      <c r="I743" s="58"/>
      <c r="K743" s="58"/>
      <c r="N743" s="58"/>
      <c r="O743" s="58"/>
    </row>
    <row r="744" spans="1:15" ht="14.4">
      <c r="A744" s="58"/>
      <c r="C744" s="58"/>
      <c r="D744" s="58"/>
      <c r="E744" s="58"/>
      <c r="F744" s="58"/>
      <c r="G744" s="58"/>
      <c r="H744" s="58"/>
      <c r="I744" s="58"/>
      <c r="K744" s="58"/>
      <c r="N744" s="58"/>
      <c r="O744" s="58"/>
    </row>
    <row r="745" spans="1:15" ht="14.4">
      <c r="A745" s="58"/>
      <c r="C745" s="58"/>
      <c r="D745" s="58"/>
      <c r="E745" s="58"/>
      <c r="F745" s="58"/>
      <c r="G745" s="58"/>
      <c r="H745" s="58"/>
      <c r="I745" s="58"/>
      <c r="K745" s="58"/>
      <c r="N745" s="58"/>
      <c r="O745" s="58"/>
    </row>
    <row r="746" spans="1:15" ht="14.4">
      <c r="A746" s="58"/>
      <c r="C746" s="58"/>
      <c r="D746" s="58"/>
      <c r="E746" s="58"/>
      <c r="F746" s="58"/>
      <c r="G746" s="58"/>
      <c r="H746" s="58"/>
      <c r="I746" s="58"/>
      <c r="K746" s="58"/>
      <c r="N746" s="58"/>
      <c r="O746" s="58"/>
    </row>
    <row r="747" spans="1:15" ht="14.4">
      <c r="A747" s="58"/>
      <c r="C747" s="58"/>
      <c r="D747" s="58"/>
      <c r="E747" s="58"/>
      <c r="F747" s="58"/>
      <c r="G747" s="58"/>
      <c r="H747" s="58"/>
      <c r="I747" s="58"/>
      <c r="K747" s="58"/>
      <c r="N747" s="58"/>
      <c r="O747" s="58"/>
    </row>
    <row r="748" spans="1:15" ht="14.4">
      <c r="A748" s="58"/>
      <c r="C748" s="58"/>
      <c r="D748" s="58"/>
      <c r="E748" s="58"/>
      <c r="F748" s="58"/>
      <c r="G748" s="58"/>
      <c r="H748" s="58"/>
      <c r="I748" s="58"/>
      <c r="K748" s="58"/>
      <c r="N748" s="58"/>
      <c r="O748" s="58"/>
    </row>
    <row r="749" spans="1:15" ht="14.4">
      <c r="A749" s="58"/>
      <c r="C749" s="58"/>
      <c r="D749" s="58"/>
      <c r="E749" s="58"/>
      <c r="F749" s="58"/>
      <c r="G749" s="58"/>
      <c r="H749" s="58"/>
      <c r="I749" s="58"/>
      <c r="K749" s="58"/>
      <c r="N749" s="58"/>
      <c r="O749" s="58"/>
    </row>
    <row r="750" spans="1:15" ht="14.4">
      <c r="A750" s="58"/>
      <c r="C750" s="58"/>
      <c r="D750" s="58"/>
      <c r="E750" s="58"/>
      <c r="F750" s="58"/>
      <c r="G750" s="58"/>
      <c r="H750" s="58"/>
      <c r="I750" s="58"/>
      <c r="K750" s="58"/>
      <c r="N750" s="58"/>
      <c r="O750" s="58"/>
    </row>
    <row r="751" spans="1:15" ht="14.4">
      <c r="A751" s="58"/>
      <c r="C751" s="58"/>
      <c r="D751" s="58"/>
      <c r="E751" s="58"/>
      <c r="F751" s="58"/>
      <c r="G751" s="58"/>
      <c r="H751" s="58"/>
      <c r="I751" s="58"/>
      <c r="K751" s="58"/>
      <c r="N751" s="58"/>
      <c r="O751" s="58"/>
    </row>
    <row r="752" spans="1:15" ht="14.4">
      <c r="A752" s="58"/>
      <c r="C752" s="58"/>
      <c r="D752" s="58"/>
      <c r="E752" s="58"/>
      <c r="F752" s="58"/>
      <c r="G752" s="58"/>
      <c r="H752" s="58"/>
      <c r="I752" s="58"/>
      <c r="K752" s="58"/>
      <c r="N752" s="58"/>
      <c r="O752" s="58"/>
    </row>
    <row r="753" spans="1:15" ht="14.4">
      <c r="A753" s="58"/>
      <c r="C753" s="58"/>
      <c r="D753" s="58"/>
      <c r="E753" s="58"/>
      <c r="F753" s="58"/>
      <c r="G753" s="58"/>
      <c r="H753" s="58"/>
      <c r="I753" s="58"/>
      <c r="K753" s="58"/>
      <c r="N753" s="58"/>
      <c r="O753" s="58"/>
    </row>
    <row r="754" spans="1:15" ht="14.4">
      <c r="A754" s="58"/>
      <c r="C754" s="58"/>
      <c r="D754" s="58"/>
      <c r="E754" s="58"/>
      <c r="F754" s="58"/>
      <c r="G754" s="58"/>
      <c r="H754" s="58"/>
      <c r="I754" s="58"/>
      <c r="K754" s="58"/>
      <c r="N754" s="58"/>
      <c r="O754" s="58"/>
    </row>
    <row r="755" spans="1:15" ht="14.4">
      <c r="A755" s="58"/>
      <c r="C755" s="58"/>
      <c r="D755" s="58"/>
      <c r="E755" s="58"/>
      <c r="F755" s="58"/>
      <c r="G755" s="58"/>
      <c r="H755" s="58"/>
      <c r="I755" s="58"/>
      <c r="K755" s="58"/>
      <c r="N755" s="58"/>
      <c r="O755" s="58"/>
    </row>
    <row r="756" spans="1:15" ht="14.4">
      <c r="A756" s="58"/>
      <c r="C756" s="58"/>
      <c r="D756" s="58"/>
      <c r="E756" s="58"/>
      <c r="F756" s="58"/>
      <c r="G756" s="58"/>
      <c r="H756" s="58"/>
      <c r="I756" s="58"/>
      <c r="K756" s="58"/>
      <c r="N756" s="58"/>
      <c r="O756" s="58"/>
    </row>
    <row r="757" spans="1:15" ht="14.4">
      <c r="A757" s="58"/>
      <c r="C757" s="58"/>
      <c r="D757" s="58"/>
      <c r="E757" s="58"/>
      <c r="F757" s="58"/>
      <c r="G757" s="58"/>
      <c r="H757" s="58"/>
      <c r="I757" s="58"/>
      <c r="K757" s="58"/>
      <c r="N757" s="58"/>
      <c r="O757" s="58"/>
    </row>
    <row r="758" spans="1:15" ht="14.4">
      <c r="A758" s="58"/>
      <c r="C758" s="58"/>
      <c r="D758" s="58"/>
      <c r="E758" s="58"/>
      <c r="F758" s="58"/>
      <c r="G758" s="58"/>
      <c r="H758" s="58"/>
      <c r="I758" s="58"/>
      <c r="K758" s="58"/>
      <c r="N758" s="58"/>
      <c r="O758" s="58"/>
    </row>
    <row r="759" spans="1:15" ht="14.4">
      <c r="A759" s="58"/>
      <c r="C759" s="58"/>
      <c r="D759" s="58"/>
      <c r="E759" s="58"/>
      <c r="F759" s="58"/>
      <c r="G759" s="58"/>
      <c r="H759" s="58"/>
      <c r="I759" s="58"/>
      <c r="K759" s="58"/>
      <c r="N759" s="58"/>
      <c r="O759" s="58"/>
    </row>
    <row r="760" spans="1:15" ht="14.4">
      <c r="A760" s="58"/>
      <c r="C760" s="58"/>
      <c r="D760" s="58"/>
      <c r="E760" s="58"/>
      <c r="F760" s="58"/>
      <c r="G760" s="58"/>
      <c r="H760" s="58"/>
      <c r="I760" s="58"/>
      <c r="K760" s="58"/>
      <c r="N760" s="58"/>
      <c r="O760" s="58"/>
    </row>
    <row r="761" spans="1:15" ht="14.4">
      <c r="A761" s="58"/>
      <c r="C761" s="58"/>
      <c r="D761" s="58"/>
      <c r="E761" s="58"/>
      <c r="F761" s="58"/>
      <c r="G761" s="58"/>
      <c r="H761" s="58"/>
      <c r="I761" s="58"/>
      <c r="K761" s="58"/>
      <c r="N761" s="58"/>
      <c r="O761" s="58"/>
    </row>
    <row r="762" spans="1:15" ht="14.4">
      <c r="A762" s="58"/>
      <c r="C762" s="58"/>
      <c r="D762" s="58"/>
      <c r="E762" s="58"/>
      <c r="F762" s="58"/>
      <c r="G762" s="58"/>
      <c r="H762" s="58"/>
      <c r="I762" s="58"/>
      <c r="K762" s="58"/>
      <c r="N762" s="58"/>
      <c r="O762" s="58"/>
    </row>
    <row r="763" spans="1:15" ht="14.4">
      <c r="A763" s="58"/>
      <c r="C763" s="58"/>
      <c r="D763" s="58"/>
      <c r="E763" s="58"/>
      <c r="F763" s="58"/>
      <c r="G763" s="58"/>
      <c r="H763" s="58"/>
      <c r="I763" s="58"/>
      <c r="K763" s="58"/>
      <c r="N763" s="58"/>
      <c r="O763" s="58"/>
    </row>
    <row r="764" spans="1:15" ht="14.4">
      <c r="A764" s="58"/>
      <c r="C764" s="58"/>
      <c r="D764" s="58"/>
      <c r="E764" s="58"/>
      <c r="F764" s="58"/>
      <c r="G764" s="58"/>
      <c r="H764" s="58"/>
      <c r="I764" s="58"/>
      <c r="K764" s="58"/>
      <c r="N764" s="58"/>
      <c r="O764" s="58"/>
    </row>
    <row r="765" spans="1:15" ht="14.4">
      <c r="A765" s="58"/>
      <c r="C765" s="58"/>
      <c r="D765" s="58"/>
      <c r="E765" s="58"/>
      <c r="F765" s="58"/>
      <c r="G765" s="58"/>
      <c r="H765" s="58"/>
      <c r="I765" s="58"/>
      <c r="K765" s="58"/>
      <c r="N765" s="58"/>
      <c r="O765" s="58"/>
    </row>
    <row r="766" spans="1:15" ht="14.4">
      <c r="A766" s="58"/>
      <c r="C766" s="58"/>
      <c r="D766" s="58"/>
      <c r="E766" s="58"/>
      <c r="F766" s="58"/>
      <c r="G766" s="58"/>
      <c r="H766" s="58"/>
      <c r="I766" s="58"/>
      <c r="K766" s="58"/>
      <c r="N766" s="58"/>
      <c r="O766" s="58"/>
    </row>
    <row r="767" spans="1:15" ht="14.4">
      <c r="A767" s="58"/>
      <c r="C767" s="58"/>
      <c r="D767" s="58"/>
      <c r="E767" s="58"/>
      <c r="F767" s="58"/>
      <c r="G767" s="58"/>
      <c r="H767" s="58"/>
      <c r="I767" s="58"/>
      <c r="K767" s="58"/>
      <c r="N767" s="58"/>
      <c r="O767" s="58"/>
    </row>
    <row r="768" spans="1:15" ht="14.4">
      <c r="A768" s="58"/>
      <c r="C768" s="58"/>
      <c r="D768" s="58"/>
      <c r="E768" s="58"/>
      <c r="F768" s="58"/>
      <c r="G768" s="58"/>
      <c r="H768" s="58"/>
      <c r="I768" s="58"/>
      <c r="K768" s="58"/>
      <c r="N768" s="58"/>
      <c r="O768" s="58"/>
    </row>
    <row r="769" spans="1:15" ht="14.4">
      <c r="A769" s="58"/>
      <c r="C769" s="58"/>
      <c r="D769" s="58"/>
      <c r="E769" s="58"/>
      <c r="F769" s="58"/>
      <c r="G769" s="58"/>
      <c r="H769" s="58"/>
      <c r="I769" s="58"/>
      <c r="K769" s="58"/>
      <c r="N769" s="58"/>
      <c r="O769" s="58"/>
    </row>
    <row r="770" spans="1:15" ht="14.4">
      <c r="A770" s="58"/>
      <c r="C770" s="58"/>
      <c r="D770" s="58"/>
      <c r="E770" s="58"/>
      <c r="F770" s="58"/>
      <c r="G770" s="58"/>
      <c r="H770" s="58"/>
      <c r="I770" s="58"/>
      <c r="K770" s="58"/>
      <c r="N770" s="58"/>
      <c r="O770" s="58"/>
    </row>
    <row r="771" spans="1:15" ht="14.4">
      <c r="A771" s="58"/>
      <c r="C771" s="58"/>
      <c r="D771" s="58"/>
      <c r="E771" s="58"/>
      <c r="F771" s="58"/>
      <c r="G771" s="58"/>
      <c r="H771" s="58"/>
      <c r="I771" s="58"/>
      <c r="K771" s="58"/>
      <c r="N771" s="58"/>
      <c r="O771" s="58"/>
    </row>
    <row r="772" spans="1:15" ht="14.4">
      <c r="A772" s="58"/>
      <c r="C772" s="58"/>
      <c r="D772" s="58"/>
      <c r="E772" s="58"/>
      <c r="F772" s="58"/>
      <c r="G772" s="58"/>
      <c r="H772" s="58"/>
      <c r="I772" s="58"/>
      <c r="K772" s="58"/>
      <c r="N772" s="58"/>
      <c r="O772" s="58"/>
    </row>
    <row r="773" spans="1:15" ht="14.4">
      <c r="A773" s="58"/>
      <c r="C773" s="58"/>
      <c r="D773" s="58"/>
      <c r="E773" s="58"/>
      <c r="F773" s="58"/>
      <c r="G773" s="58"/>
      <c r="H773" s="58"/>
      <c r="I773" s="58"/>
      <c r="K773" s="58"/>
      <c r="N773" s="58"/>
      <c r="O773" s="58"/>
    </row>
    <row r="774" spans="1:15" ht="14.4">
      <c r="A774" s="58"/>
      <c r="C774" s="58"/>
      <c r="D774" s="58"/>
      <c r="E774" s="58"/>
      <c r="F774" s="58"/>
      <c r="G774" s="58"/>
      <c r="H774" s="58"/>
      <c r="I774" s="58"/>
      <c r="K774" s="58"/>
      <c r="N774" s="58"/>
      <c r="O774" s="58"/>
    </row>
    <row r="775" spans="1:15" ht="14.4">
      <c r="A775" s="58"/>
      <c r="C775" s="58"/>
      <c r="D775" s="58"/>
      <c r="E775" s="58"/>
      <c r="F775" s="58"/>
      <c r="G775" s="58"/>
      <c r="H775" s="58"/>
      <c r="I775" s="58"/>
      <c r="K775" s="58"/>
      <c r="N775" s="58"/>
      <c r="O775" s="58"/>
    </row>
    <row r="776" spans="1:15" ht="14.4">
      <c r="A776" s="58"/>
      <c r="C776" s="58"/>
      <c r="D776" s="58"/>
      <c r="E776" s="58"/>
      <c r="F776" s="58"/>
      <c r="G776" s="58"/>
      <c r="H776" s="58"/>
      <c r="I776" s="58"/>
      <c r="K776" s="58"/>
      <c r="N776" s="58"/>
      <c r="O776" s="58"/>
    </row>
    <row r="777" spans="1:15" ht="14.4">
      <c r="A777" s="58"/>
      <c r="C777" s="58"/>
      <c r="D777" s="58"/>
      <c r="E777" s="58"/>
      <c r="F777" s="58"/>
      <c r="G777" s="58"/>
      <c r="H777" s="58"/>
      <c r="I777" s="58"/>
      <c r="K777" s="58"/>
      <c r="N777" s="58"/>
      <c r="O777" s="58"/>
    </row>
    <row r="778" spans="1:15" ht="14.4">
      <c r="A778" s="58"/>
      <c r="C778" s="58"/>
      <c r="D778" s="58"/>
      <c r="E778" s="58"/>
      <c r="F778" s="58"/>
      <c r="G778" s="58"/>
      <c r="H778" s="58"/>
      <c r="I778" s="58"/>
      <c r="K778" s="58"/>
      <c r="N778" s="58"/>
      <c r="O778" s="58"/>
    </row>
    <row r="779" spans="1:15" ht="14.4">
      <c r="A779" s="58"/>
      <c r="C779" s="58"/>
      <c r="D779" s="58"/>
      <c r="E779" s="58"/>
      <c r="F779" s="58"/>
      <c r="G779" s="58"/>
      <c r="H779" s="58"/>
      <c r="I779" s="58"/>
      <c r="K779" s="58"/>
      <c r="N779" s="58"/>
      <c r="O779" s="58"/>
    </row>
    <row r="780" spans="1:15" ht="14.4">
      <c r="A780" s="58"/>
      <c r="C780" s="58"/>
      <c r="D780" s="58"/>
      <c r="E780" s="58"/>
      <c r="F780" s="58"/>
      <c r="G780" s="58"/>
      <c r="H780" s="58"/>
      <c r="I780" s="58"/>
      <c r="K780" s="58"/>
      <c r="N780" s="58"/>
      <c r="O780" s="58"/>
    </row>
    <row r="781" spans="1:15" ht="14.4">
      <c r="A781" s="58"/>
      <c r="C781" s="58"/>
      <c r="D781" s="58"/>
      <c r="E781" s="58"/>
      <c r="F781" s="58"/>
      <c r="G781" s="58"/>
      <c r="H781" s="58"/>
      <c r="I781" s="58"/>
      <c r="K781" s="58"/>
      <c r="N781" s="58"/>
      <c r="O781" s="58"/>
    </row>
    <row r="782" spans="1:15" ht="14.4">
      <c r="A782" s="58"/>
      <c r="C782" s="58"/>
      <c r="D782" s="58"/>
      <c r="E782" s="58"/>
      <c r="F782" s="58"/>
      <c r="G782" s="58"/>
      <c r="H782" s="58"/>
      <c r="I782" s="58"/>
      <c r="K782" s="58"/>
      <c r="N782" s="58"/>
      <c r="O782" s="58"/>
    </row>
    <row r="783" spans="1:15" ht="14.4">
      <c r="A783" s="58"/>
      <c r="C783" s="58"/>
      <c r="D783" s="58"/>
      <c r="E783" s="58"/>
      <c r="F783" s="58"/>
      <c r="G783" s="58"/>
      <c r="H783" s="58"/>
      <c r="I783" s="58"/>
      <c r="K783" s="58"/>
      <c r="N783" s="58"/>
      <c r="O783" s="58"/>
    </row>
    <row r="784" spans="1:15" ht="14.4">
      <c r="A784" s="58"/>
      <c r="C784" s="58"/>
      <c r="D784" s="58"/>
      <c r="E784" s="58"/>
      <c r="F784" s="58"/>
      <c r="G784" s="58"/>
      <c r="H784" s="58"/>
      <c r="I784" s="58"/>
      <c r="K784" s="58"/>
      <c r="N784" s="58"/>
      <c r="O784" s="58"/>
    </row>
    <row r="785" spans="1:15" ht="14.4">
      <c r="A785" s="58"/>
      <c r="C785" s="58"/>
      <c r="D785" s="58"/>
      <c r="E785" s="58"/>
      <c r="F785" s="58"/>
      <c r="G785" s="58"/>
      <c r="H785" s="58"/>
      <c r="I785" s="58"/>
      <c r="K785" s="58"/>
      <c r="N785" s="58"/>
      <c r="O785" s="58"/>
    </row>
    <row r="786" spans="1:15" ht="14.4">
      <c r="A786" s="58"/>
      <c r="C786" s="58"/>
      <c r="D786" s="58"/>
      <c r="E786" s="58"/>
      <c r="F786" s="58"/>
      <c r="G786" s="58"/>
      <c r="H786" s="58"/>
      <c r="I786" s="58"/>
      <c r="K786" s="58"/>
      <c r="N786" s="58"/>
      <c r="O786" s="58"/>
    </row>
    <row r="787" spans="1:15" ht="14.4">
      <c r="A787" s="58"/>
      <c r="C787" s="58"/>
      <c r="D787" s="58"/>
      <c r="E787" s="58"/>
      <c r="F787" s="58"/>
      <c r="G787" s="58"/>
      <c r="H787" s="58"/>
      <c r="I787" s="58"/>
      <c r="K787" s="58"/>
      <c r="N787" s="58"/>
      <c r="O787" s="58"/>
    </row>
    <row r="788" spans="1:15" ht="14.4">
      <c r="A788" s="58"/>
      <c r="C788" s="58"/>
      <c r="D788" s="58"/>
      <c r="E788" s="58"/>
      <c r="F788" s="58"/>
      <c r="G788" s="58"/>
      <c r="H788" s="58"/>
      <c r="I788" s="58"/>
      <c r="K788" s="58"/>
      <c r="N788" s="58"/>
      <c r="O788" s="58"/>
    </row>
    <row r="789" spans="1:15" ht="14.4">
      <c r="A789" s="58"/>
      <c r="C789" s="58"/>
      <c r="D789" s="58"/>
      <c r="E789" s="58"/>
      <c r="F789" s="58"/>
      <c r="G789" s="58"/>
      <c r="H789" s="58"/>
      <c r="I789" s="58"/>
      <c r="K789" s="58"/>
      <c r="N789" s="58"/>
      <c r="O789" s="58"/>
    </row>
    <row r="790" spans="1:15" ht="14.4">
      <c r="A790" s="58"/>
      <c r="C790" s="58"/>
      <c r="D790" s="58"/>
      <c r="E790" s="58"/>
      <c r="F790" s="58"/>
      <c r="G790" s="58"/>
      <c r="H790" s="58"/>
      <c r="I790" s="58"/>
      <c r="K790" s="58"/>
      <c r="N790" s="58"/>
      <c r="O790" s="58"/>
    </row>
    <row r="791" spans="1:15" ht="14.4">
      <c r="A791" s="58"/>
      <c r="C791" s="58"/>
      <c r="D791" s="58"/>
      <c r="E791" s="58"/>
      <c r="F791" s="58"/>
      <c r="G791" s="58"/>
      <c r="H791" s="58"/>
      <c r="I791" s="58"/>
      <c r="K791" s="58"/>
      <c r="N791" s="58"/>
      <c r="O791" s="58"/>
    </row>
    <row r="792" spans="1:15" ht="14.4">
      <c r="A792" s="58"/>
      <c r="C792" s="58"/>
      <c r="D792" s="58"/>
      <c r="E792" s="58"/>
      <c r="F792" s="58"/>
      <c r="G792" s="58"/>
      <c r="H792" s="58"/>
      <c r="I792" s="58"/>
      <c r="K792" s="58"/>
      <c r="N792" s="58"/>
      <c r="O792" s="58"/>
    </row>
    <row r="793" spans="1:15" ht="14.4">
      <c r="A793" s="58"/>
      <c r="C793" s="58"/>
      <c r="D793" s="58"/>
      <c r="E793" s="58"/>
      <c r="F793" s="58"/>
      <c r="G793" s="58"/>
      <c r="H793" s="58"/>
      <c r="I793" s="58"/>
      <c r="K793" s="58"/>
      <c r="N793" s="58"/>
      <c r="O793" s="58"/>
    </row>
    <row r="794" spans="1:15" ht="14.4">
      <c r="A794" s="58"/>
      <c r="C794" s="58"/>
      <c r="D794" s="58"/>
      <c r="E794" s="58"/>
      <c r="F794" s="58"/>
      <c r="G794" s="58"/>
      <c r="H794" s="58"/>
      <c r="I794" s="58"/>
      <c r="K794" s="58"/>
      <c r="N794" s="58"/>
      <c r="O794" s="58"/>
    </row>
    <row r="795" spans="1:15" ht="14.4">
      <c r="A795" s="58"/>
      <c r="C795" s="58"/>
      <c r="D795" s="58"/>
      <c r="E795" s="58"/>
      <c r="F795" s="58"/>
      <c r="G795" s="58"/>
      <c r="H795" s="58"/>
      <c r="I795" s="58"/>
      <c r="K795" s="58"/>
      <c r="N795" s="58"/>
      <c r="O795" s="58"/>
    </row>
    <row r="796" spans="1:15" ht="14.4">
      <c r="A796" s="58"/>
      <c r="C796" s="58"/>
      <c r="D796" s="58"/>
      <c r="E796" s="58"/>
      <c r="F796" s="58"/>
      <c r="G796" s="58"/>
      <c r="H796" s="58"/>
      <c r="I796" s="58"/>
      <c r="K796" s="58"/>
      <c r="N796" s="58"/>
      <c r="O796" s="58"/>
    </row>
    <row r="797" spans="1:15" ht="14.4">
      <c r="A797" s="58"/>
      <c r="C797" s="58"/>
      <c r="D797" s="58"/>
      <c r="E797" s="58"/>
      <c r="F797" s="58"/>
      <c r="G797" s="58"/>
      <c r="H797" s="58"/>
      <c r="I797" s="58"/>
      <c r="K797" s="58"/>
      <c r="N797" s="58"/>
      <c r="O797" s="58"/>
    </row>
    <row r="798" spans="1:15" ht="14.4">
      <c r="A798" s="58"/>
      <c r="C798" s="58"/>
      <c r="D798" s="58"/>
      <c r="E798" s="58"/>
      <c r="F798" s="58"/>
      <c r="G798" s="58"/>
      <c r="H798" s="58"/>
      <c r="I798" s="58"/>
      <c r="K798" s="58"/>
      <c r="N798" s="58"/>
      <c r="O798" s="58"/>
    </row>
    <row r="799" spans="1:15" ht="14.4">
      <c r="A799" s="58"/>
      <c r="C799" s="58"/>
      <c r="D799" s="58"/>
      <c r="E799" s="58"/>
      <c r="F799" s="58"/>
      <c r="G799" s="58"/>
      <c r="H799" s="58"/>
      <c r="I799" s="58"/>
      <c r="K799" s="58"/>
      <c r="N799" s="58"/>
      <c r="O799" s="58"/>
    </row>
    <row r="800" spans="1:15" ht="14.4">
      <c r="A800" s="58"/>
      <c r="C800" s="58"/>
      <c r="D800" s="58"/>
      <c r="E800" s="58"/>
      <c r="F800" s="58"/>
      <c r="G800" s="58"/>
      <c r="H800" s="58"/>
      <c r="I800" s="58"/>
      <c r="K800" s="58"/>
      <c r="N800" s="58"/>
      <c r="O800" s="58"/>
    </row>
    <row r="801" spans="1:15" ht="14.4">
      <c r="A801" s="58"/>
      <c r="C801" s="58"/>
      <c r="D801" s="58"/>
      <c r="E801" s="58"/>
      <c r="F801" s="58"/>
      <c r="G801" s="58"/>
      <c r="H801" s="58"/>
      <c r="I801" s="58"/>
      <c r="K801" s="58"/>
      <c r="N801" s="58"/>
      <c r="O801" s="58"/>
    </row>
    <row r="802" spans="1:15" ht="14.4">
      <c r="A802" s="58"/>
      <c r="C802" s="58"/>
      <c r="D802" s="58"/>
      <c r="E802" s="58"/>
      <c r="F802" s="58"/>
      <c r="G802" s="58"/>
      <c r="H802" s="58"/>
      <c r="I802" s="58"/>
      <c r="K802" s="58"/>
      <c r="N802" s="58"/>
      <c r="O802" s="58"/>
    </row>
    <row r="803" spans="1:15" ht="14.4">
      <c r="A803" s="58"/>
      <c r="C803" s="58"/>
      <c r="D803" s="58"/>
      <c r="E803" s="58"/>
      <c r="F803" s="58"/>
      <c r="G803" s="58"/>
      <c r="H803" s="58"/>
      <c r="I803" s="58"/>
      <c r="K803" s="58"/>
      <c r="N803" s="58"/>
      <c r="O803" s="58"/>
    </row>
    <row r="804" spans="1:15" ht="14.4">
      <c r="A804" s="58"/>
      <c r="C804" s="58"/>
      <c r="D804" s="58"/>
      <c r="E804" s="58"/>
      <c r="F804" s="58"/>
      <c r="G804" s="58"/>
      <c r="H804" s="58"/>
      <c r="I804" s="58"/>
      <c r="K804" s="58"/>
      <c r="N804" s="58"/>
      <c r="O804" s="58"/>
    </row>
    <row r="805" spans="1:15" ht="14.4">
      <c r="A805" s="58"/>
      <c r="C805" s="58"/>
      <c r="D805" s="58"/>
      <c r="E805" s="58"/>
      <c r="F805" s="58"/>
      <c r="G805" s="58"/>
      <c r="H805" s="58"/>
      <c r="I805" s="58"/>
      <c r="K805" s="58"/>
      <c r="N805" s="58"/>
      <c r="O805" s="58"/>
    </row>
    <row r="806" spans="1:15" ht="14.4">
      <c r="A806" s="58"/>
      <c r="C806" s="58"/>
      <c r="D806" s="58"/>
      <c r="E806" s="58"/>
      <c r="F806" s="58"/>
      <c r="G806" s="58"/>
      <c r="H806" s="58"/>
      <c r="I806" s="58"/>
      <c r="K806" s="58"/>
      <c r="N806" s="58"/>
      <c r="O806" s="58"/>
    </row>
    <row r="807" spans="1:15" ht="14.4">
      <c r="A807" s="58"/>
      <c r="C807" s="58"/>
      <c r="D807" s="58"/>
      <c r="E807" s="58"/>
      <c r="F807" s="58"/>
      <c r="G807" s="58"/>
      <c r="H807" s="58"/>
      <c r="I807" s="58"/>
      <c r="K807" s="58"/>
      <c r="N807" s="58"/>
      <c r="O807" s="58"/>
    </row>
    <row r="808" spans="1:15" ht="14.4">
      <c r="A808" s="58"/>
      <c r="C808" s="58"/>
      <c r="D808" s="58"/>
      <c r="E808" s="58"/>
      <c r="F808" s="58"/>
      <c r="G808" s="58"/>
      <c r="H808" s="58"/>
      <c r="I808" s="58"/>
      <c r="K808" s="58"/>
      <c r="N808" s="58"/>
      <c r="O808" s="58"/>
    </row>
    <row r="809" spans="1:15" ht="14.4">
      <c r="A809" s="58"/>
      <c r="C809" s="58"/>
      <c r="D809" s="58"/>
      <c r="E809" s="58"/>
      <c r="F809" s="58"/>
      <c r="G809" s="58"/>
      <c r="H809" s="58"/>
      <c r="I809" s="58"/>
      <c r="K809" s="58"/>
      <c r="N809" s="58"/>
      <c r="O809" s="58"/>
    </row>
    <row r="810" spans="1:15" ht="14.4">
      <c r="A810" s="58"/>
      <c r="C810" s="58"/>
      <c r="D810" s="58"/>
      <c r="E810" s="58"/>
      <c r="F810" s="58"/>
      <c r="G810" s="58"/>
      <c r="H810" s="58"/>
      <c r="I810" s="58"/>
      <c r="K810" s="58"/>
      <c r="N810" s="58"/>
      <c r="O810" s="58"/>
    </row>
    <row r="811" spans="1:15" ht="14.4">
      <c r="A811" s="58"/>
      <c r="C811" s="58"/>
      <c r="D811" s="58"/>
      <c r="E811" s="58"/>
      <c r="F811" s="58"/>
      <c r="G811" s="58"/>
      <c r="H811" s="58"/>
      <c r="I811" s="58"/>
      <c r="K811" s="58"/>
      <c r="N811" s="58"/>
      <c r="O811" s="58"/>
    </row>
    <row r="812" spans="1:15" ht="14.4">
      <c r="A812" s="58"/>
      <c r="C812" s="58"/>
      <c r="D812" s="58"/>
      <c r="E812" s="58"/>
      <c r="F812" s="58"/>
      <c r="G812" s="58"/>
      <c r="H812" s="58"/>
      <c r="I812" s="58"/>
      <c r="K812" s="58"/>
      <c r="N812" s="58"/>
      <c r="O812" s="58"/>
    </row>
    <row r="813" spans="1:15" ht="14.4">
      <c r="A813" s="58"/>
      <c r="C813" s="58"/>
      <c r="D813" s="58"/>
      <c r="E813" s="58"/>
      <c r="F813" s="58"/>
      <c r="G813" s="58"/>
      <c r="H813" s="58"/>
      <c r="I813" s="58"/>
      <c r="K813" s="58"/>
      <c r="N813" s="58"/>
      <c r="O813" s="58"/>
    </row>
    <row r="814" spans="1:15" ht="14.4">
      <c r="A814" s="58"/>
      <c r="C814" s="58"/>
      <c r="D814" s="58"/>
      <c r="E814" s="58"/>
      <c r="F814" s="58"/>
      <c r="G814" s="58"/>
      <c r="H814" s="58"/>
      <c r="I814" s="58"/>
      <c r="K814" s="58"/>
      <c r="N814" s="58"/>
      <c r="O814" s="58"/>
    </row>
    <row r="815" spans="1:15" ht="14.4">
      <c r="A815" s="58"/>
      <c r="C815" s="58"/>
      <c r="D815" s="58"/>
      <c r="E815" s="58"/>
      <c r="F815" s="58"/>
      <c r="G815" s="58"/>
      <c r="H815" s="58"/>
      <c r="I815" s="58"/>
      <c r="K815" s="58"/>
      <c r="N815" s="58"/>
      <c r="O815" s="58"/>
    </row>
    <row r="816" spans="1:15" ht="14.4">
      <c r="A816" s="58"/>
      <c r="C816" s="58"/>
      <c r="D816" s="58"/>
      <c r="E816" s="58"/>
      <c r="F816" s="58"/>
      <c r="G816" s="58"/>
      <c r="H816" s="58"/>
      <c r="I816" s="58"/>
      <c r="K816" s="58"/>
      <c r="N816" s="58"/>
      <c r="O816" s="58"/>
    </row>
    <row r="817" spans="1:15" ht="14.4">
      <c r="A817" s="58"/>
      <c r="C817" s="58"/>
      <c r="D817" s="58"/>
      <c r="E817" s="58"/>
      <c r="F817" s="58"/>
      <c r="G817" s="58"/>
      <c r="H817" s="58"/>
      <c r="I817" s="58"/>
      <c r="K817" s="58"/>
      <c r="N817" s="58"/>
      <c r="O817" s="58"/>
    </row>
    <row r="818" spans="1:15" ht="14.4">
      <c r="A818" s="58"/>
      <c r="C818" s="58"/>
      <c r="D818" s="58"/>
      <c r="E818" s="58"/>
      <c r="F818" s="58"/>
      <c r="G818" s="58"/>
      <c r="H818" s="58"/>
      <c r="I818" s="58"/>
      <c r="K818" s="58"/>
      <c r="N818" s="58"/>
      <c r="O818" s="58"/>
    </row>
    <row r="819" spans="1:15" ht="14.4">
      <c r="A819" s="58"/>
      <c r="C819" s="58"/>
      <c r="D819" s="58"/>
      <c r="E819" s="58"/>
      <c r="F819" s="58"/>
      <c r="G819" s="58"/>
      <c r="H819" s="58"/>
      <c r="I819" s="58"/>
      <c r="K819" s="58"/>
      <c r="N819" s="58"/>
      <c r="O819" s="58"/>
    </row>
    <row r="820" spans="1:15" ht="14.4">
      <c r="A820" s="58"/>
      <c r="C820" s="58"/>
      <c r="D820" s="58"/>
      <c r="E820" s="58"/>
      <c r="F820" s="58"/>
      <c r="G820" s="58"/>
      <c r="H820" s="58"/>
      <c r="I820" s="58"/>
      <c r="K820" s="58"/>
      <c r="N820" s="58"/>
      <c r="O820" s="58"/>
    </row>
    <row r="821" spans="1:15" ht="14.4">
      <c r="A821" s="58"/>
      <c r="C821" s="58"/>
      <c r="D821" s="58"/>
      <c r="E821" s="58"/>
      <c r="F821" s="58"/>
      <c r="G821" s="58"/>
      <c r="H821" s="58"/>
      <c r="I821" s="58"/>
      <c r="K821" s="58"/>
      <c r="N821" s="58"/>
      <c r="O821" s="58"/>
    </row>
    <row r="822" spans="1:15" ht="14.4">
      <c r="A822" s="58"/>
      <c r="C822" s="58"/>
      <c r="D822" s="58"/>
      <c r="E822" s="58"/>
      <c r="F822" s="58"/>
      <c r="G822" s="58"/>
      <c r="H822" s="58"/>
      <c r="I822" s="58"/>
      <c r="K822" s="58"/>
      <c r="N822" s="58"/>
      <c r="O822" s="58"/>
    </row>
    <row r="823" spans="1:15" ht="14.4">
      <c r="A823" s="58"/>
      <c r="C823" s="58"/>
      <c r="D823" s="58"/>
      <c r="E823" s="58"/>
      <c r="F823" s="58"/>
      <c r="G823" s="58"/>
      <c r="H823" s="58"/>
      <c r="I823" s="58"/>
      <c r="K823" s="58"/>
      <c r="N823" s="58"/>
      <c r="O823" s="58"/>
    </row>
    <row r="824" spans="1:15" ht="14.4">
      <c r="A824" s="58"/>
      <c r="C824" s="58"/>
      <c r="D824" s="58"/>
      <c r="E824" s="58"/>
      <c r="F824" s="58"/>
      <c r="G824" s="58"/>
      <c r="H824" s="58"/>
      <c r="I824" s="58"/>
      <c r="K824" s="58"/>
      <c r="N824" s="58"/>
      <c r="O824" s="58"/>
    </row>
    <row r="825" spans="1:15" ht="14.4">
      <c r="A825" s="58"/>
      <c r="C825" s="58"/>
      <c r="D825" s="58"/>
      <c r="E825" s="58"/>
      <c r="F825" s="58"/>
      <c r="G825" s="58"/>
      <c r="H825" s="58"/>
      <c r="I825" s="58"/>
      <c r="K825" s="58"/>
      <c r="N825" s="58"/>
      <c r="O825" s="58"/>
    </row>
    <row r="826" spans="1:15" ht="14.4">
      <c r="A826" s="58"/>
      <c r="C826" s="58"/>
      <c r="D826" s="58"/>
      <c r="E826" s="58"/>
      <c r="F826" s="58"/>
      <c r="G826" s="58"/>
      <c r="H826" s="58"/>
      <c r="I826" s="58"/>
      <c r="K826" s="58"/>
      <c r="N826" s="58"/>
      <c r="O826" s="58"/>
    </row>
    <row r="827" spans="1:15" ht="14.4">
      <c r="A827" s="58"/>
      <c r="C827" s="58"/>
      <c r="D827" s="58"/>
      <c r="E827" s="58"/>
      <c r="F827" s="58"/>
      <c r="G827" s="58"/>
      <c r="H827" s="58"/>
      <c r="I827" s="58"/>
      <c r="K827" s="58"/>
      <c r="N827" s="58"/>
      <c r="O827" s="58"/>
    </row>
    <row r="828" spans="1:15" ht="14.4">
      <c r="A828" s="58"/>
      <c r="C828" s="58"/>
      <c r="D828" s="58"/>
      <c r="E828" s="58"/>
      <c r="F828" s="58"/>
      <c r="G828" s="58"/>
      <c r="H828" s="58"/>
      <c r="I828" s="58"/>
      <c r="K828" s="58"/>
      <c r="N828" s="58"/>
      <c r="O828" s="58"/>
    </row>
    <row r="829" spans="1:15" ht="14.4">
      <c r="A829" s="58"/>
      <c r="C829" s="58"/>
      <c r="D829" s="58"/>
      <c r="E829" s="58"/>
      <c r="F829" s="58"/>
      <c r="G829" s="58"/>
      <c r="H829" s="58"/>
      <c r="I829" s="58"/>
      <c r="K829" s="58"/>
      <c r="N829" s="58"/>
      <c r="O829" s="58"/>
    </row>
    <row r="830" spans="1:15" ht="14.4">
      <c r="A830" s="58"/>
      <c r="C830" s="58"/>
      <c r="D830" s="58"/>
      <c r="E830" s="58"/>
      <c r="F830" s="58"/>
      <c r="G830" s="58"/>
      <c r="H830" s="58"/>
      <c r="I830" s="58"/>
      <c r="K830" s="58"/>
      <c r="N830" s="58"/>
      <c r="O830" s="58"/>
    </row>
    <row r="831" spans="1:15" ht="14.4">
      <c r="A831" s="58"/>
      <c r="C831" s="58"/>
      <c r="D831" s="58"/>
      <c r="E831" s="58"/>
      <c r="F831" s="58"/>
      <c r="G831" s="58"/>
      <c r="H831" s="58"/>
      <c r="I831" s="58"/>
      <c r="K831" s="58"/>
      <c r="N831" s="58"/>
      <c r="O831" s="58"/>
    </row>
    <row r="832" spans="1:15" ht="14.4">
      <c r="A832" s="58"/>
      <c r="C832" s="58"/>
      <c r="D832" s="58"/>
      <c r="E832" s="58"/>
      <c r="F832" s="58"/>
      <c r="G832" s="58"/>
      <c r="H832" s="58"/>
      <c r="I832" s="58"/>
      <c r="K832" s="58"/>
      <c r="N832" s="58"/>
      <c r="O832" s="58"/>
    </row>
    <row r="833" spans="1:15" ht="14.4">
      <c r="A833" s="58"/>
      <c r="C833" s="58"/>
      <c r="D833" s="58"/>
      <c r="E833" s="58"/>
      <c r="F833" s="58"/>
      <c r="G833" s="58"/>
      <c r="H833" s="58"/>
      <c r="I833" s="58"/>
      <c r="K833" s="58"/>
      <c r="N833" s="58"/>
      <c r="O833" s="58"/>
    </row>
    <row r="834" spans="1:15" ht="14.4">
      <c r="A834" s="58"/>
      <c r="C834" s="58"/>
      <c r="D834" s="58"/>
      <c r="E834" s="58"/>
      <c r="F834" s="58"/>
      <c r="G834" s="58"/>
      <c r="H834" s="58"/>
      <c r="I834" s="58"/>
      <c r="K834" s="58"/>
      <c r="N834" s="58"/>
      <c r="O834" s="58"/>
    </row>
    <row r="835" spans="1:15" ht="14.4">
      <c r="A835" s="58"/>
      <c r="C835" s="58"/>
      <c r="D835" s="58"/>
      <c r="E835" s="58"/>
      <c r="F835" s="58"/>
      <c r="G835" s="58"/>
      <c r="H835" s="58"/>
      <c r="I835" s="58"/>
      <c r="K835" s="58"/>
      <c r="N835" s="58"/>
      <c r="O835" s="58"/>
    </row>
    <row r="836" spans="1:15" ht="14.4">
      <c r="A836" s="58"/>
      <c r="C836" s="58"/>
      <c r="D836" s="58"/>
      <c r="E836" s="58"/>
      <c r="F836" s="58"/>
      <c r="G836" s="58"/>
      <c r="H836" s="58"/>
      <c r="I836" s="58"/>
      <c r="K836" s="58"/>
      <c r="N836" s="58"/>
      <c r="O836" s="58"/>
    </row>
    <row r="837" spans="1:15" ht="14.4">
      <c r="A837" s="58"/>
      <c r="C837" s="58"/>
      <c r="D837" s="58"/>
      <c r="E837" s="58"/>
      <c r="F837" s="58"/>
      <c r="G837" s="58"/>
      <c r="H837" s="58"/>
      <c r="I837" s="58"/>
      <c r="K837" s="58"/>
      <c r="N837" s="58"/>
      <c r="O837" s="58"/>
    </row>
    <row r="838" spans="1:15" ht="14.4">
      <c r="A838" s="58"/>
      <c r="C838" s="58"/>
      <c r="D838" s="58"/>
      <c r="E838" s="58"/>
      <c r="F838" s="58"/>
      <c r="G838" s="58"/>
      <c r="H838" s="58"/>
      <c r="I838" s="58"/>
      <c r="K838" s="58"/>
      <c r="N838" s="58"/>
      <c r="O838" s="58"/>
    </row>
    <row r="839" spans="1:15" ht="14.4">
      <c r="A839" s="58"/>
      <c r="C839" s="58"/>
      <c r="D839" s="58"/>
      <c r="E839" s="58"/>
      <c r="F839" s="58"/>
      <c r="G839" s="58"/>
      <c r="H839" s="58"/>
      <c r="I839" s="58"/>
      <c r="K839" s="58"/>
      <c r="N839" s="58"/>
      <c r="O839" s="58"/>
    </row>
    <row r="840" spans="1:15" ht="14.4">
      <c r="A840" s="58"/>
      <c r="C840" s="58"/>
      <c r="D840" s="58"/>
      <c r="E840" s="58"/>
      <c r="F840" s="58"/>
      <c r="G840" s="58"/>
      <c r="H840" s="58"/>
      <c r="I840" s="58"/>
      <c r="K840" s="58"/>
      <c r="N840" s="58"/>
      <c r="O840" s="58"/>
    </row>
    <row r="841" spans="1:15" ht="14.4">
      <c r="A841" s="58"/>
      <c r="C841" s="58"/>
      <c r="D841" s="58"/>
      <c r="E841" s="58"/>
      <c r="F841" s="58"/>
      <c r="G841" s="58"/>
      <c r="H841" s="58"/>
      <c r="I841" s="58"/>
      <c r="K841" s="58"/>
      <c r="N841" s="58"/>
      <c r="O841" s="58"/>
    </row>
    <row r="842" spans="1:15" ht="14.4">
      <c r="A842" s="58"/>
      <c r="C842" s="58"/>
      <c r="D842" s="58"/>
      <c r="E842" s="58"/>
      <c r="F842" s="58"/>
      <c r="G842" s="58"/>
      <c r="H842" s="58"/>
      <c r="I842" s="58"/>
      <c r="K842" s="58"/>
      <c r="N842" s="58"/>
      <c r="O842" s="58"/>
    </row>
    <row r="843" spans="1:15" ht="14.4">
      <c r="A843" s="58"/>
      <c r="C843" s="58"/>
      <c r="D843" s="58"/>
      <c r="E843" s="58"/>
      <c r="F843" s="58"/>
      <c r="G843" s="58"/>
      <c r="H843" s="58"/>
      <c r="I843" s="58"/>
      <c r="K843" s="58"/>
      <c r="N843" s="58"/>
      <c r="O843" s="58"/>
    </row>
    <row r="844" spans="1:15" ht="14.4">
      <c r="A844" s="58"/>
      <c r="C844" s="58"/>
      <c r="D844" s="58"/>
      <c r="E844" s="58"/>
      <c r="F844" s="58"/>
      <c r="G844" s="58"/>
      <c r="H844" s="58"/>
      <c r="I844" s="58"/>
      <c r="K844" s="58"/>
      <c r="N844" s="58"/>
      <c r="O844" s="58"/>
    </row>
    <row r="845" spans="1:15" ht="14.4">
      <c r="A845" s="58"/>
      <c r="C845" s="58"/>
      <c r="D845" s="58"/>
      <c r="E845" s="58"/>
      <c r="F845" s="58"/>
      <c r="G845" s="58"/>
      <c r="H845" s="58"/>
      <c r="I845" s="58"/>
      <c r="K845" s="58"/>
      <c r="N845" s="58"/>
      <c r="O845" s="58"/>
    </row>
    <row r="846" spans="1:15" ht="14.4">
      <c r="A846" s="58"/>
      <c r="C846" s="58"/>
      <c r="D846" s="58"/>
      <c r="E846" s="58"/>
      <c r="F846" s="58"/>
      <c r="G846" s="58"/>
      <c r="H846" s="58"/>
      <c r="I846" s="58"/>
      <c r="K846" s="58"/>
      <c r="N846" s="58"/>
      <c r="O846" s="58"/>
    </row>
    <row r="847" spans="1:15" ht="14.4">
      <c r="A847" s="58"/>
      <c r="C847" s="58"/>
      <c r="D847" s="58"/>
      <c r="E847" s="58"/>
      <c r="F847" s="58"/>
      <c r="G847" s="58"/>
      <c r="H847" s="58"/>
      <c r="I847" s="58"/>
      <c r="K847" s="58"/>
      <c r="N847" s="58"/>
      <c r="O847" s="58"/>
    </row>
    <row r="848" spans="1:15" ht="14.4">
      <c r="A848" s="58"/>
      <c r="C848" s="58"/>
      <c r="D848" s="58"/>
      <c r="E848" s="58"/>
      <c r="F848" s="58"/>
      <c r="G848" s="58"/>
      <c r="H848" s="58"/>
      <c r="I848" s="58"/>
      <c r="K848" s="58"/>
      <c r="N848" s="58"/>
      <c r="O848" s="58"/>
    </row>
    <row r="849" spans="1:15" ht="14.4">
      <c r="A849" s="58"/>
      <c r="C849" s="58"/>
      <c r="D849" s="58"/>
      <c r="E849" s="58"/>
      <c r="F849" s="58"/>
      <c r="G849" s="58"/>
      <c r="H849" s="58"/>
      <c r="I849" s="58"/>
      <c r="K849" s="58"/>
      <c r="N849" s="58"/>
      <c r="O849" s="58"/>
    </row>
    <row r="850" spans="1:15" ht="14.4">
      <c r="A850" s="58"/>
      <c r="C850" s="58"/>
      <c r="D850" s="58"/>
      <c r="E850" s="58"/>
      <c r="F850" s="58"/>
      <c r="G850" s="58"/>
      <c r="H850" s="58"/>
      <c r="I850" s="58"/>
      <c r="K850" s="58"/>
      <c r="N850" s="58"/>
      <c r="O850" s="58"/>
    </row>
    <row r="851" spans="1:15" ht="14.4">
      <c r="A851" s="58"/>
      <c r="C851" s="58"/>
      <c r="D851" s="58"/>
      <c r="E851" s="58"/>
      <c r="F851" s="58"/>
      <c r="G851" s="58"/>
      <c r="H851" s="58"/>
      <c r="I851" s="58"/>
      <c r="K851" s="58"/>
      <c r="N851" s="58"/>
      <c r="O851" s="58"/>
    </row>
    <row r="852" spans="1:15" ht="14.4">
      <c r="A852" s="58"/>
      <c r="C852" s="58"/>
      <c r="D852" s="58"/>
      <c r="E852" s="58"/>
      <c r="F852" s="58"/>
      <c r="G852" s="58"/>
      <c r="H852" s="58"/>
      <c r="I852" s="58"/>
      <c r="K852" s="58"/>
      <c r="N852" s="58"/>
      <c r="O852" s="58"/>
    </row>
    <row r="853" spans="1:15" ht="14.4">
      <c r="A853" s="58"/>
      <c r="C853" s="58"/>
      <c r="D853" s="58"/>
      <c r="E853" s="58"/>
      <c r="F853" s="58"/>
      <c r="G853" s="58"/>
      <c r="H853" s="58"/>
      <c r="I853" s="58"/>
      <c r="K853" s="58"/>
      <c r="N853" s="58"/>
      <c r="O853" s="58"/>
    </row>
    <row r="854" spans="1:15" ht="14.4">
      <c r="A854" s="58"/>
      <c r="C854" s="58"/>
      <c r="D854" s="58"/>
      <c r="E854" s="58"/>
      <c r="F854" s="58"/>
      <c r="G854" s="58"/>
      <c r="H854" s="58"/>
      <c r="I854" s="58"/>
      <c r="K854" s="58"/>
      <c r="N854" s="58"/>
      <c r="O854" s="58"/>
    </row>
    <row r="855" spans="1:15" ht="14.4">
      <c r="A855" s="58"/>
      <c r="C855" s="58"/>
      <c r="D855" s="58"/>
      <c r="E855" s="58"/>
      <c r="F855" s="58"/>
      <c r="G855" s="58"/>
      <c r="H855" s="58"/>
      <c r="I855" s="58"/>
      <c r="K855" s="58"/>
      <c r="N855" s="58"/>
      <c r="O855" s="58"/>
    </row>
    <row r="856" spans="1:15" ht="14.4">
      <c r="A856" s="58"/>
      <c r="C856" s="58"/>
      <c r="D856" s="58"/>
      <c r="E856" s="58"/>
      <c r="F856" s="58"/>
      <c r="G856" s="58"/>
      <c r="H856" s="58"/>
      <c r="I856" s="58"/>
      <c r="K856" s="58"/>
      <c r="N856" s="58"/>
      <c r="O856" s="58"/>
    </row>
    <row r="857" spans="1:15" ht="14.4">
      <c r="A857" s="58"/>
      <c r="C857" s="58"/>
      <c r="D857" s="58"/>
      <c r="E857" s="58"/>
      <c r="F857" s="58"/>
      <c r="G857" s="58"/>
      <c r="H857" s="58"/>
      <c r="I857" s="58"/>
      <c r="K857" s="58"/>
      <c r="N857" s="58"/>
      <c r="O857" s="58"/>
    </row>
    <row r="858" spans="1:15" ht="14.4">
      <c r="A858" s="58"/>
      <c r="C858" s="58"/>
      <c r="D858" s="58"/>
      <c r="E858" s="58"/>
      <c r="F858" s="58"/>
      <c r="G858" s="58"/>
      <c r="H858" s="58"/>
      <c r="I858" s="58"/>
      <c r="K858" s="58"/>
      <c r="N858" s="58"/>
      <c r="O858" s="58"/>
    </row>
    <row r="859" spans="1:15" ht="14.4">
      <c r="A859" s="58"/>
      <c r="C859" s="58"/>
      <c r="D859" s="58"/>
      <c r="E859" s="58"/>
      <c r="F859" s="58"/>
      <c r="G859" s="58"/>
      <c r="H859" s="58"/>
      <c r="I859" s="58"/>
      <c r="K859" s="58"/>
      <c r="N859" s="58"/>
      <c r="O859" s="58"/>
    </row>
    <row r="860" spans="1:15" ht="14.4">
      <c r="A860" s="58"/>
      <c r="C860" s="58"/>
      <c r="D860" s="58"/>
      <c r="E860" s="58"/>
      <c r="F860" s="58"/>
      <c r="G860" s="58"/>
      <c r="H860" s="58"/>
      <c r="I860" s="58"/>
      <c r="K860" s="58"/>
      <c r="N860" s="58"/>
      <c r="O860" s="58"/>
    </row>
    <row r="861" spans="1:15" ht="14.4">
      <c r="A861" s="58"/>
      <c r="C861" s="58"/>
      <c r="D861" s="58"/>
      <c r="E861" s="58"/>
      <c r="F861" s="58"/>
      <c r="G861" s="58"/>
      <c r="H861" s="58"/>
      <c r="I861" s="58"/>
      <c r="K861" s="58"/>
      <c r="N861" s="58"/>
      <c r="O861" s="58"/>
    </row>
    <row r="862" spans="1:15" ht="14.4">
      <c r="A862" s="58"/>
      <c r="C862" s="58"/>
      <c r="D862" s="58"/>
      <c r="E862" s="58"/>
      <c r="F862" s="58"/>
      <c r="G862" s="58"/>
      <c r="H862" s="58"/>
      <c r="I862" s="58"/>
      <c r="K862" s="58"/>
      <c r="N862" s="58"/>
      <c r="O862" s="58"/>
    </row>
    <row r="863" spans="1:15" ht="14.4">
      <c r="A863" s="58"/>
      <c r="C863" s="58"/>
      <c r="D863" s="58"/>
      <c r="E863" s="58"/>
      <c r="F863" s="58"/>
      <c r="G863" s="58"/>
      <c r="H863" s="58"/>
      <c r="I863" s="58"/>
      <c r="K863" s="58"/>
      <c r="N863" s="58"/>
      <c r="O863" s="58"/>
    </row>
    <row r="864" spans="1:15" ht="14.4">
      <c r="A864" s="58"/>
      <c r="C864" s="58"/>
      <c r="D864" s="58"/>
      <c r="E864" s="58"/>
      <c r="F864" s="58"/>
      <c r="G864" s="58"/>
      <c r="H864" s="58"/>
      <c r="I864" s="58"/>
      <c r="K864" s="58"/>
      <c r="N864" s="58"/>
      <c r="O864" s="58"/>
    </row>
    <row r="865" spans="1:15" ht="14.4">
      <c r="A865" s="58"/>
      <c r="C865" s="58"/>
      <c r="D865" s="58"/>
      <c r="E865" s="58"/>
      <c r="F865" s="58"/>
      <c r="G865" s="58"/>
      <c r="H865" s="58"/>
      <c r="I865" s="58"/>
      <c r="K865" s="58"/>
      <c r="N865" s="58"/>
      <c r="O865" s="58"/>
    </row>
    <row r="866" spans="1:15" ht="14.4">
      <c r="A866" s="58"/>
      <c r="C866" s="58"/>
      <c r="D866" s="58"/>
      <c r="E866" s="58"/>
      <c r="F866" s="58"/>
      <c r="G866" s="58"/>
      <c r="H866" s="58"/>
      <c r="I866" s="58"/>
      <c r="K866" s="58"/>
      <c r="N866" s="58"/>
      <c r="O866" s="58"/>
    </row>
    <row r="867" spans="1:15" ht="14.4">
      <c r="A867" s="58"/>
      <c r="C867" s="58"/>
      <c r="D867" s="58"/>
      <c r="E867" s="58"/>
      <c r="F867" s="58"/>
      <c r="G867" s="58"/>
      <c r="H867" s="58"/>
      <c r="I867" s="58"/>
      <c r="K867" s="58"/>
      <c r="N867" s="58"/>
      <c r="O867" s="58"/>
    </row>
    <row r="868" spans="1:15" ht="14.4">
      <c r="A868" s="58"/>
      <c r="C868" s="58"/>
      <c r="D868" s="58"/>
      <c r="E868" s="58"/>
      <c r="F868" s="58"/>
      <c r="G868" s="58"/>
      <c r="H868" s="58"/>
      <c r="I868" s="58"/>
      <c r="K868" s="58"/>
      <c r="N868" s="58"/>
      <c r="O868" s="58"/>
    </row>
    <row r="869" spans="1:15" ht="14.4">
      <c r="A869" s="58"/>
      <c r="C869" s="58"/>
      <c r="D869" s="58"/>
      <c r="E869" s="58"/>
      <c r="F869" s="58"/>
      <c r="G869" s="58"/>
      <c r="H869" s="58"/>
      <c r="I869" s="58"/>
      <c r="K869" s="58"/>
      <c r="N869" s="58"/>
      <c r="O869" s="58"/>
    </row>
    <row r="870" spans="1:15" ht="14.4">
      <c r="A870" s="58"/>
      <c r="C870" s="58"/>
      <c r="D870" s="58"/>
      <c r="E870" s="58"/>
      <c r="F870" s="58"/>
      <c r="G870" s="58"/>
      <c r="H870" s="58"/>
      <c r="I870" s="58"/>
      <c r="K870" s="58"/>
      <c r="N870" s="58"/>
      <c r="O870" s="58"/>
    </row>
    <row r="871" spans="1:15" ht="14.4">
      <c r="A871" s="58"/>
      <c r="C871" s="58"/>
      <c r="D871" s="58"/>
      <c r="E871" s="58"/>
      <c r="F871" s="58"/>
      <c r="G871" s="58"/>
      <c r="H871" s="58"/>
      <c r="I871" s="58"/>
      <c r="K871" s="58"/>
      <c r="N871" s="58"/>
      <c r="O871" s="58"/>
    </row>
    <row r="872" spans="1:15" ht="14.4">
      <c r="A872" s="58"/>
      <c r="C872" s="58"/>
      <c r="D872" s="58"/>
      <c r="E872" s="58"/>
      <c r="F872" s="58"/>
      <c r="G872" s="58"/>
      <c r="H872" s="58"/>
      <c r="I872" s="58"/>
      <c r="K872" s="58"/>
      <c r="N872" s="58"/>
      <c r="O872" s="58"/>
    </row>
    <row r="873" spans="1:15" ht="14.4">
      <c r="A873" s="58"/>
      <c r="C873" s="58"/>
      <c r="D873" s="58"/>
      <c r="E873" s="58"/>
      <c r="F873" s="58"/>
      <c r="G873" s="58"/>
      <c r="H873" s="58"/>
      <c r="I873" s="58"/>
      <c r="K873" s="58"/>
      <c r="N873" s="58"/>
      <c r="O873" s="58"/>
    </row>
    <row r="874" spans="1:15" ht="14.4">
      <c r="A874" s="58"/>
      <c r="C874" s="58"/>
      <c r="D874" s="58"/>
      <c r="E874" s="58"/>
      <c r="F874" s="58"/>
      <c r="G874" s="58"/>
      <c r="H874" s="58"/>
      <c r="I874" s="58"/>
      <c r="K874" s="58"/>
      <c r="N874" s="58"/>
      <c r="O874" s="58"/>
    </row>
    <row r="875" spans="1:15" ht="14.4">
      <c r="A875" s="58"/>
      <c r="C875" s="58"/>
      <c r="D875" s="58"/>
      <c r="E875" s="58"/>
      <c r="F875" s="58"/>
      <c r="G875" s="58"/>
      <c r="H875" s="58"/>
      <c r="I875" s="58"/>
      <c r="K875" s="58"/>
      <c r="N875" s="58"/>
      <c r="O875" s="58"/>
    </row>
    <row r="876" spans="1:15" ht="14.4">
      <c r="A876" s="58"/>
      <c r="C876" s="58"/>
      <c r="D876" s="58"/>
      <c r="E876" s="58"/>
      <c r="F876" s="58"/>
      <c r="G876" s="58"/>
      <c r="H876" s="58"/>
      <c r="I876" s="58"/>
      <c r="K876" s="58"/>
      <c r="N876" s="58"/>
      <c r="O876" s="58"/>
    </row>
    <row r="877" spans="1:15" ht="14.4">
      <c r="A877" s="58"/>
      <c r="C877" s="58"/>
      <c r="D877" s="58"/>
      <c r="E877" s="58"/>
      <c r="F877" s="58"/>
      <c r="G877" s="58"/>
      <c r="H877" s="58"/>
      <c r="I877" s="58"/>
      <c r="K877" s="58"/>
      <c r="N877" s="58"/>
      <c r="O877" s="58"/>
    </row>
    <row r="878" spans="1:15" ht="14.4">
      <c r="A878" s="58"/>
      <c r="C878" s="58"/>
      <c r="D878" s="58"/>
      <c r="E878" s="58"/>
      <c r="F878" s="58"/>
      <c r="G878" s="58"/>
      <c r="H878" s="58"/>
      <c r="I878" s="58"/>
      <c r="K878" s="58"/>
      <c r="N878" s="58"/>
      <c r="O878" s="58"/>
    </row>
    <row r="879" spans="1:15" ht="14.4">
      <c r="A879" s="58"/>
      <c r="C879" s="58"/>
      <c r="D879" s="58"/>
      <c r="E879" s="58"/>
      <c r="F879" s="58"/>
      <c r="G879" s="58"/>
      <c r="H879" s="58"/>
      <c r="I879" s="58"/>
      <c r="K879" s="58"/>
      <c r="N879" s="58"/>
      <c r="O879" s="58"/>
    </row>
    <row r="880" spans="1:15" ht="14.4">
      <c r="A880" s="58"/>
      <c r="C880" s="58"/>
      <c r="D880" s="58"/>
      <c r="E880" s="58"/>
      <c r="F880" s="58"/>
      <c r="G880" s="58"/>
      <c r="H880" s="58"/>
      <c r="I880" s="58"/>
      <c r="K880" s="58"/>
      <c r="N880" s="58"/>
      <c r="O880" s="58"/>
    </row>
    <row r="881" spans="1:15" ht="14.4">
      <c r="A881" s="58"/>
      <c r="C881" s="58"/>
      <c r="D881" s="58"/>
      <c r="E881" s="58"/>
      <c r="F881" s="58"/>
      <c r="G881" s="58"/>
      <c r="H881" s="58"/>
      <c r="I881" s="58"/>
      <c r="K881" s="58"/>
      <c r="N881" s="58"/>
      <c r="O881" s="58"/>
    </row>
    <row r="882" spans="1:15" ht="14.4">
      <c r="A882" s="58"/>
      <c r="C882" s="58"/>
      <c r="D882" s="58"/>
      <c r="E882" s="58"/>
      <c r="F882" s="58"/>
      <c r="G882" s="58"/>
      <c r="H882" s="58"/>
      <c r="I882" s="58"/>
      <c r="K882" s="58"/>
      <c r="N882" s="58"/>
      <c r="O882" s="58"/>
    </row>
    <row r="883" spans="1:15" ht="14.4">
      <c r="A883" s="58"/>
      <c r="C883" s="58"/>
      <c r="D883" s="58"/>
      <c r="E883" s="58"/>
      <c r="F883" s="58"/>
      <c r="G883" s="58"/>
      <c r="H883" s="58"/>
      <c r="I883" s="58"/>
      <c r="K883" s="58"/>
      <c r="N883" s="58"/>
      <c r="O883" s="58"/>
    </row>
    <row r="884" spans="1:15" ht="14.4">
      <c r="A884" s="58"/>
      <c r="C884" s="58"/>
      <c r="D884" s="58"/>
      <c r="E884" s="58"/>
      <c r="F884" s="58"/>
      <c r="G884" s="58"/>
      <c r="H884" s="58"/>
      <c r="I884" s="58"/>
      <c r="K884" s="58"/>
      <c r="N884" s="58"/>
      <c r="O884" s="58"/>
    </row>
    <row r="885" spans="1:15" ht="14.4">
      <c r="A885" s="58"/>
      <c r="C885" s="58"/>
      <c r="D885" s="58"/>
      <c r="E885" s="58"/>
      <c r="F885" s="58"/>
      <c r="G885" s="58"/>
      <c r="H885" s="58"/>
      <c r="I885" s="58"/>
      <c r="K885" s="58"/>
      <c r="N885" s="58"/>
      <c r="O885" s="58"/>
    </row>
    <row r="886" spans="1:15" ht="14.4">
      <c r="A886" s="58"/>
      <c r="C886" s="58"/>
      <c r="D886" s="58"/>
      <c r="E886" s="58"/>
      <c r="F886" s="58"/>
      <c r="G886" s="58"/>
      <c r="H886" s="58"/>
      <c r="I886" s="58"/>
      <c r="K886" s="58"/>
      <c r="N886" s="58"/>
      <c r="O886" s="58"/>
    </row>
    <row r="887" spans="1:15" ht="14.4">
      <c r="A887" s="58"/>
      <c r="C887" s="58"/>
      <c r="D887" s="58"/>
      <c r="E887" s="58"/>
      <c r="F887" s="58"/>
      <c r="G887" s="58"/>
      <c r="H887" s="58"/>
      <c r="I887" s="58"/>
      <c r="K887" s="58"/>
      <c r="N887" s="58"/>
      <c r="O887" s="58"/>
    </row>
    <row r="888" spans="1:15" ht="14.4">
      <c r="A888" s="58"/>
      <c r="C888" s="58"/>
      <c r="D888" s="58"/>
      <c r="E888" s="58"/>
      <c r="F888" s="58"/>
      <c r="G888" s="58"/>
      <c r="H888" s="58"/>
      <c r="I888" s="58"/>
      <c r="K888" s="58"/>
      <c r="N888" s="58"/>
      <c r="O888" s="58"/>
    </row>
    <row r="889" spans="1:15" ht="14.4">
      <c r="A889" s="58"/>
      <c r="C889" s="58"/>
      <c r="D889" s="58"/>
      <c r="E889" s="58"/>
      <c r="F889" s="58"/>
      <c r="G889" s="58"/>
      <c r="H889" s="58"/>
      <c r="I889" s="58"/>
      <c r="K889" s="58"/>
      <c r="N889" s="58"/>
      <c r="O889" s="58"/>
    </row>
    <row r="890" spans="1:15" ht="14.4">
      <c r="A890" s="58"/>
      <c r="C890" s="58"/>
      <c r="D890" s="58"/>
      <c r="E890" s="58"/>
      <c r="F890" s="58"/>
      <c r="G890" s="58"/>
      <c r="H890" s="58"/>
      <c r="I890" s="58"/>
      <c r="K890" s="58"/>
      <c r="N890" s="58"/>
      <c r="O890" s="58"/>
    </row>
    <row r="891" spans="1:15" ht="14.4">
      <c r="A891" s="58"/>
      <c r="C891" s="58"/>
      <c r="D891" s="58"/>
      <c r="E891" s="58"/>
      <c r="F891" s="58"/>
      <c r="G891" s="58"/>
      <c r="H891" s="58"/>
      <c r="I891" s="58"/>
      <c r="K891" s="58"/>
      <c r="N891" s="58"/>
      <c r="O891" s="58"/>
    </row>
    <row r="892" spans="1:15" ht="14.4">
      <c r="A892" s="58"/>
      <c r="C892" s="58"/>
      <c r="D892" s="58"/>
      <c r="E892" s="58"/>
      <c r="F892" s="58"/>
      <c r="G892" s="58"/>
      <c r="H892" s="58"/>
      <c r="I892" s="58"/>
      <c r="K892" s="58"/>
      <c r="N892" s="58"/>
      <c r="O892" s="58"/>
    </row>
    <row r="893" spans="1:15" ht="14.4">
      <c r="A893" s="58"/>
      <c r="C893" s="58"/>
      <c r="D893" s="58"/>
      <c r="E893" s="58"/>
      <c r="F893" s="58"/>
      <c r="G893" s="58"/>
      <c r="H893" s="58"/>
      <c r="I893" s="58"/>
      <c r="K893" s="58"/>
      <c r="N893" s="58"/>
      <c r="O893" s="58"/>
    </row>
    <row r="894" spans="1:15" ht="14.4">
      <c r="A894" s="58"/>
      <c r="C894" s="58"/>
      <c r="D894" s="58"/>
      <c r="E894" s="58"/>
      <c r="F894" s="58"/>
      <c r="G894" s="58"/>
      <c r="H894" s="58"/>
      <c r="I894" s="58"/>
      <c r="K894" s="58"/>
      <c r="N894" s="58"/>
      <c r="O894" s="58"/>
    </row>
    <row r="895" spans="1:15" ht="14.4">
      <c r="A895" s="58"/>
      <c r="C895" s="58"/>
      <c r="D895" s="58"/>
      <c r="E895" s="58"/>
      <c r="F895" s="58"/>
      <c r="G895" s="58"/>
      <c r="H895" s="58"/>
      <c r="I895" s="58"/>
      <c r="K895" s="58"/>
      <c r="N895" s="58"/>
      <c r="O895" s="58"/>
    </row>
    <row r="896" spans="1:15" ht="14.4">
      <c r="A896" s="58"/>
      <c r="C896" s="58"/>
      <c r="D896" s="58"/>
      <c r="E896" s="58"/>
      <c r="F896" s="58"/>
      <c r="G896" s="58"/>
      <c r="H896" s="58"/>
      <c r="I896" s="58"/>
      <c r="K896" s="58"/>
      <c r="N896" s="58"/>
      <c r="O896" s="58"/>
    </row>
    <row r="897" spans="1:15" ht="14.4">
      <c r="A897" s="58"/>
      <c r="C897" s="58"/>
      <c r="D897" s="58"/>
      <c r="E897" s="58"/>
      <c r="F897" s="58"/>
      <c r="G897" s="58"/>
      <c r="H897" s="58"/>
      <c r="I897" s="58"/>
      <c r="K897" s="58"/>
      <c r="N897" s="58"/>
      <c r="O897" s="58"/>
    </row>
    <row r="898" spans="1:15" ht="14.4">
      <c r="A898" s="58"/>
      <c r="C898" s="58"/>
      <c r="D898" s="58"/>
      <c r="E898" s="58"/>
      <c r="F898" s="58"/>
      <c r="G898" s="58"/>
      <c r="H898" s="58"/>
      <c r="I898" s="58"/>
      <c r="K898" s="58"/>
      <c r="N898" s="58"/>
      <c r="O898" s="58"/>
    </row>
    <row r="899" spans="1:15" ht="14.4">
      <c r="A899" s="58"/>
      <c r="C899" s="58"/>
      <c r="D899" s="58"/>
      <c r="E899" s="58"/>
      <c r="F899" s="58"/>
      <c r="G899" s="58"/>
      <c r="H899" s="58"/>
      <c r="I899" s="58"/>
      <c r="K899" s="58"/>
      <c r="N899" s="58"/>
      <c r="O899" s="58"/>
    </row>
    <row r="900" spans="1:15" ht="14.4">
      <c r="A900" s="58"/>
      <c r="C900" s="58"/>
      <c r="D900" s="58"/>
      <c r="E900" s="58"/>
      <c r="F900" s="58"/>
      <c r="G900" s="58"/>
      <c r="H900" s="58"/>
      <c r="I900" s="58"/>
      <c r="K900" s="58"/>
      <c r="N900" s="58"/>
      <c r="O900" s="58"/>
    </row>
    <row r="901" spans="1:15" ht="14.4">
      <c r="A901" s="58"/>
      <c r="C901" s="58"/>
      <c r="D901" s="58"/>
      <c r="E901" s="58"/>
      <c r="F901" s="58"/>
      <c r="G901" s="58"/>
      <c r="H901" s="58"/>
      <c r="I901" s="58"/>
      <c r="K901" s="58"/>
      <c r="N901" s="58"/>
      <c r="O901" s="58"/>
    </row>
    <row r="902" spans="1:15" ht="14.4">
      <c r="A902" s="58"/>
      <c r="C902" s="58"/>
      <c r="D902" s="58"/>
      <c r="E902" s="58"/>
      <c r="F902" s="58"/>
      <c r="G902" s="58"/>
      <c r="H902" s="58"/>
      <c r="I902" s="58"/>
      <c r="K902" s="58"/>
      <c r="N902" s="58"/>
      <c r="O902" s="58"/>
    </row>
    <row r="903" spans="1:15" ht="14.4">
      <c r="A903" s="58"/>
      <c r="C903" s="58"/>
      <c r="D903" s="58"/>
      <c r="E903" s="58"/>
      <c r="F903" s="58"/>
      <c r="G903" s="58"/>
      <c r="H903" s="58"/>
      <c r="I903" s="58"/>
      <c r="K903" s="58"/>
      <c r="N903" s="58"/>
      <c r="O903" s="58"/>
    </row>
    <row r="904" spans="1:15" ht="14.4">
      <c r="A904" s="58"/>
      <c r="C904" s="58"/>
      <c r="D904" s="58"/>
      <c r="E904" s="58"/>
      <c r="F904" s="58"/>
      <c r="G904" s="58"/>
      <c r="H904" s="58"/>
      <c r="I904" s="58"/>
      <c r="K904" s="58"/>
      <c r="N904" s="58"/>
      <c r="O904" s="58"/>
    </row>
    <row r="905" spans="1:15" ht="14.4">
      <c r="A905" s="58"/>
      <c r="C905" s="58"/>
      <c r="D905" s="58"/>
      <c r="E905" s="58"/>
      <c r="F905" s="58"/>
      <c r="G905" s="58"/>
      <c r="H905" s="58"/>
      <c r="I905" s="58"/>
      <c r="K905" s="58"/>
      <c r="N905" s="58"/>
      <c r="O905" s="58"/>
    </row>
    <row r="906" spans="1:15" ht="14.4">
      <c r="A906" s="58"/>
      <c r="C906" s="58"/>
      <c r="D906" s="58"/>
      <c r="E906" s="58"/>
      <c r="F906" s="58"/>
      <c r="G906" s="58"/>
      <c r="H906" s="58"/>
      <c r="I906" s="58"/>
      <c r="K906" s="58"/>
      <c r="N906" s="58"/>
      <c r="O906" s="58"/>
    </row>
    <row r="907" spans="1:15" ht="14.4">
      <c r="A907" s="58"/>
      <c r="C907" s="58"/>
      <c r="D907" s="58"/>
      <c r="E907" s="58"/>
      <c r="F907" s="58"/>
      <c r="G907" s="58"/>
      <c r="H907" s="58"/>
      <c r="I907" s="58"/>
      <c r="K907" s="58"/>
      <c r="N907" s="58"/>
      <c r="O907" s="58"/>
    </row>
    <row r="908" spans="1:15" ht="14.4">
      <c r="A908" s="58"/>
      <c r="C908" s="58"/>
      <c r="D908" s="58"/>
      <c r="E908" s="58"/>
      <c r="F908" s="58"/>
      <c r="G908" s="58"/>
      <c r="H908" s="58"/>
      <c r="I908" s="58"/>
      <c r="K908" s="58"/>
      <c r="N908" s="58"/>
      <c r="O908" s="58"/>
    </row>
    <row r="909" spans="1:15" ht="14.4">
      <c r="A909" s="58"/>
      <c r="C909" s="58"/>
      <c r="D909" s="58"/>
      <c r="E909" s="58"/>
      <c r="F909" s="58"/>
      <c r="G909" s="58"/>
      <c r="H909" s="58"/>
      <c r="I909" s="58"/>
      <c r="K909" s="58"/>
      <c r="N909" s="58"/>
      <c r="O909" s="58"/>
    </row>
    <row r="910" spans="1:15" ht="14.4">
      <c r="A910" s="58"/>
      <c r="C910" s="58"/>
      <c r="D910" s="58"/>
      <c r="E910" s="58"/>
      <c r="F910" s="58"/>
      <c r="G910" s="58"/>
      <c r="H910" s="58"/>
      <c r="I910" s="58"/>
      <c r="K910" s="58"/>
      <c r="N910" s="58"/>
      <c r="O910" s="58"/>
    </row>
    <row r="911" spans="1:15" ht="14.4">
      <c r="A911" s="58"/>
      <c r="C911" s="58"/>
      <c r="D911" s="58"/>
      <c r="E911" s="58"/>
      <c r="F911" s="58"/>
      <c r="G911" s="58"/>
      <c r="H911" s="58"/>
      <c r="I911" s="58"/>
      <c r="K911" s="58"/>
      <c r="N911" s="58"/>
      <c r="O911" s="58"/>
    </row>
    <row r="912" spans="1:15" ht="14.4">
      <c r="A912" s="58"/>
      <c r="C912" s="58"/>
      <c r="D912" s="58"/>
      <c r="E912" s="58"/>
      <c r="F912" s="58"/>
      <c r="G912" s="58"/>
      <c r="H912" s="58"/>
      <c r="I912" s="58"/>
      <c r="K912" s="58"/>
      <c r="N912" s="58"/>
      <c r="O912" s="58"/>
    </row>
    <row r="913" spans="1:15" ht="14.4">
      <c r="A913" s="58"/>
      <c r="C913" s="58"/>
      <c r="D913" s="58"/>
      <c r="E913" s="58"/>
      <c r="F913" s="58"/>
      <c r="G913" s="58"/>
      <c r="H913" s="58"/>
      <c r="I913" s="58"/>
      <c r="K913" s="58"/>
      <c r="N913" s="58"/>
      <c r="O913" s="58"/>
    </row>
    <row r="914" spans="1:15" ht="14.4">
      <c r="A914" s="58"/>
      <c r="C914" s="58"/>
      <c r="D914" s="58"/>
      <c r="E914" s="58"/>
      <c r="F914" s="58"/>
      <c r="G914" s="58"/>
      <c r="H914" s="58"/>
      <c r="I914" s="58"/>
      <c r="K914" s="58"/>
      <c r="N914" s="58"/>
      <c r="O914" s="58"/>
    </row>
    <row r="915" spans="1:15" ht="14.4">
      <c r="A915" s="58"/>
      <c r="C915" s="58"/>
      <c r="D915" s="58"/>
      <c r="E915" s="58"/>
      <c r="F915" s="58"/>
      <c r="G915" s="58"/>
      <c r="H915" s="58"/>
      <c r="I915" s="58"/>
      <c r="K915" s="58"/>
      <c r="N915" s="58"/>
      <c r="O915" s="58"/>
    </row>
    <row r="916" spans="1:15" ht="14.4">
      <c r="A916" s="58"/>
      <c r="C916" s="58"/>
      <c r="D916" s="58"/>
      <c r="E916" s="58"/>
      <c r="F916" s="58"/>
      <c r="G916" s="58"/>
      <c r="H916" s="58"/>
      <c r="I916" s="58"/>
      <c r="K916" s="58"/>
      <c r="N916" s="58"/>
      <c r="O916" s="58"/>
    </row>
    <row r="917" spans="1:15" ht="14.4">
      <c r="A917" s="58"/>
      <c r="C917" s="58"/>
      <c r="D917" s="58"/>
      <c r="E917" s="58"/>
      <c r="F917" s="58"/>
      <c r="G917" s="58"/>
      <c r="H917" s="58"/>
      <c r="I917" s="58"/>
      <c r="K917" s="58"/>
      <c r="N917" s="58"/>
      <c r="O917" s="58"/>
    </row>
    <row r="918" spans="1:15" ht="14.4">
      <c r="A918" s="58"/>
      <c r="C918" s="58"/>
      <c r="D918" s="58"/>
      <c r="E918" s="58"/>
      <c r="F918" s="58"/>
      <c r="G918" s="58"/>
      <c r="H918" s="58"/>
      <c r="I918" s="58"/>
      <c r="K918" s="58"/>
      <c r="N918" s="58"/>
      <c r="O918" s="58"/>
    </row>
    <row r="919" spans="1:15" ht="14.4">
      <c r="A919" s="58"/>
      <c r="C919" s="58"/>
      <c r="D919" s="58"/>
      <c r="E919" s="58"/>
      <c r="F919" s="58"/>
      <c r="G919" s="58"/>
      <c r="H919" s="58"/>
      <c r="I919" s="58"/>
      <c r="K919" s="58"/>
      <c r="N919" s="58"/>
      <c r="O919" s="58"/>
    </row>
    <row r="920" spans="1:15" ht="14.4">
      <c r="A920" s="58"/>
      <c r="C920" s="58"/>
      <c r="D920" s="58"/>
      <c r="E920" s="58"/>
      <c r="F920" s="58"/>
      <c r="G920" s="58"/>
      <c r="H920" s="58"/>
      <c r="I920" s="58"/>
      <c r="K920" s="58"/>
      <c r="N920" s="58"/>
      <c r="O920" s="58"/>
    </row>
    <row r="921" spans="1:15" ht="14.4">
      <c r="A921" s="58"/>
      <c r="C921" s="58"/>
      <c r="D921" s="58"/>
      <c r="E921" s="58"/>
      <c r="F921" s="58"/>
      <c r="G921" s="58"/>
      <c r="H921" s="58"/>
      <c r="I921" s="58"/>
      <c r="K921" s="58"/>
      <c r="N921" s="58"/>
      <c r="O921" s="58"/>
    </row>
    <row r="922" spans="1:15" ht="14.4">
      <c r="A922" s="58"/>
      <c r="C922" s="58"/>
      <c r="D922" s="58"/>
      <c r="E922" s="58"/>
      <c r="F922" s="58"/>
      <c r="G922" s="58"/>
      <c r="H922" s="58"/>
      <c r="I922" s="58"/>
      <c r="K922" s="58"/>
      <c r="N922" s="58"/>
      <c r="O922" s="58"/>
    </row>
    <row r="923" spans="1:15" ht="14.4">
      <c r="A923" s="58"/>
      <c r="C923" s="58"/>
      <c r="D923" s="58"/>
      <c r="E923" s="58"/>
      <c r="F923" s="58"/>
      <c r="G923" s="58"/>
      <c r="H923" s="58"/>
      <c r="I923" s="58"/>
      <c r="K923" s="58"/>
      <c r="N923" s="58"/>
      <c r="O923" s="58"/>
    </row>
    <row r="924" spans="1:15" ht="14.4">
      <c r="A924" s="58"/>
      <c r="C924" s="58"/>
      <c r="D924" s="58"/>
      <c r="E924" s="58"/>
      <c r="F924" s="58"/>
      <c r="G924" s="58"/>
      <c r="H924" s="58"/>
      <c r="I924" s="58"/>
      <c r="K924" s="58"/>
      <c r="N924" s="58"/>
      <c r="O924" s="58"/>
    </row>
    <row r="925" spans="1:15" ht="14.4">
      <c r="A925" s="58"/>
      <c r="C925" s="58"/>
      <c r="D925" s="58"/>
      <c r="E925" s="58"/>
      <c r="F925" s="58"/>
      <c r="G925" s="58"/>
      <c r="H925" s="58"/>
      <c r="I925" s="58"/>
      <c r="K925" s="58"/>
      <c r="N925" s="58"/>
      <c r="O925" s="58"/>
    </row>
    <row r="926" spans="1:15" ht="14.4">
      <c r="A926" s="58"/>
      <c r="C926" s="58"/>
      <c r="D926" s="58"/>
      <c r="E926" s="58"/>
      <c r="F926" s="58"/>
      <c r="G926" s="58"/>
      <c r="H926" s="58"/>
      <c r="I926" s="58"/>
      <c r="K926" s="58"/>
      <c r="N926" s="58"/>
      <c r="O926" s="58"/>
    </row>
    <row r="927" spans="1:15" ht="14.4">
      <c r="A927" s="58"/>
      <c r="C927" s="58"/>
      <c r="D927" s="58"/>
      <c r="E927" s="58"/>
      <c r="F927" s="58"/>
      <c r="G927" s="58"/>
      <c r="H927" s="58"/>
      <c r="I927" s="58"/>
      <c r="K927" s="58"/>
      <c r="N927" s="58"/>
      <c r="O927" s="58"/>
    </row>
    <row r="928" spans="1:15" ht="14.4">
      <c r="A928" s="58"/>
      <c r="C928" s="58"/>
      <c r="D928" s="58"/>
      <c r="E928" s="58"/>
      <c r="F928" s="58"/>
      <c r="G928" s="58"/>
      <c r="H928" s="58"/>
      <c r="I928" s="58"/>
      <c r="K928" s="58"/>
      <c r="N928" s="58"/>
      <c r="O928" s="58"/>
    </row>
    <row r="929" spans="1:15" ht="14.4">
      <c r="A929" s="58"/>
      <c r="C929" s="58"/>
      <c r="D929" s="58"/>
      <c r="E929" s="58"/>
      <c r="F929" s="58"/>
      <c r="G929" s="58"/>
      <c r="H929" s="58"/>
      <c r="I929" s="58"/>
      <c r="K929" s="58"/>
      <c r="N929" s="58"/>
      <c r="O929" s="58"/>
    </row>
    <row r="930" spans="1:15" ht="14.4">
      <c r="A930" s="58"/>
      <c r="C930" s="58"/>
      <c r="D930" s="58"/>
      <c r="E930" s="58"/>
      <c r="F930" s="58"/>
      <c r="G930" s="58"/>
      <c r="H930" s="58"/>
      <c r="I930" s="58"/>
      <c r="K930" s="58"/>
      <c r="N930" s="58"/>
      <c r="O930" s="58"/>
    </row>
    <row r="931" spans="1:15" ht="14.4">
      <c r="A931" s="58"/>
      <c r="C931" s="58"/>
      <c r="D931" s="58"/>
      <c r="E931" s="58"/>
      <c r="F931" s="58"/>
      <c r="G931" s="58"/>
      <c r="H931" s="58"/>
      <c r="I931" s="58"/>
      <c r="K931" s="58"/>
      <c r="N931" s="58"/>
      <c r="O931" s="58"/>
    </row>
    <row r="932" spans="1:15" ht="14.4">
      <c r="A932" s="58"/>
      <c r="C932" s="58"/>
      <c r="D932" s="58"/>
      <c r="E932" s="58"/>
      <c r="F932" s="58"/>
      <c r="G932" s="58"/>
      <c r="H932" s="58"/>
      <c r="I932" s="58"/>
      <c r="K932" s="58"/>
      <c r="N932" s="58"/>
      <c r="O932" s="58"/>
    </row>
    <row r="933" spans="1:15" ht="14.4">
      <c r="A933" s="58"/>
      <c r="C933" s="58"/>
      <c r="D933" s="58"/>
      <c r="E933" s="58"/>
      <c r="F933" s="58"/>
      <c r="G933" s="58"/>
      <c r="H933" s="58"/>
      <c r="I933" s="58"/>
      <c r="K933" s="58"/>
      <c r="N933" s="58"/>
      <c r="O933" s="58"/>
    </row>
    <row r="934" spans="1:15" ht="14.4">
      <c r="A934" s="58"/>
      <c r="C934" s="58"/>
      <c r="D934" s="58"/>
      <c r="E934" s="58"/>
      <c r="F934" s="58"/>
      <c r="G934" s="58"/>
      <c r="H934" s="58"/>
      <c r="I934" s="58"/>
      <c r="K934" s="58"/>
      <c r="N934" s="58"/>
      <c r="O934" s="58"/>
    </row>
    <row r="935" spans="1:15" ht="14.4">
      <c r="A935" s="58"/>
      <c r="C935" s="58"/>
      <c r="D935" s="58"/>
      <c r="E935" s="58"/>
      <c r="F935" s="58"/>
      <c r="G935" s="58"/>
      <c r="H935" s="58"/>
      <c r="I935" s="58"/>
      <c r="K935" s="58"/>
      <c r="N935" s="58"/>
      <c r="O935" s="58"/>
    </row>
    <row r="936" spans="1:15" ht="14.4">
      <c r="A936" s="58"/>
      <c r="C936" s="58"/>
      <c r="D936" s="58"/>
      <c r="E936" s="58"/>
      <c r="F936" s="58"/>
      <c r="G936" s="58"/>
      <c r="H936" s="58"/>
      <c r="I936" s="58"/>
      <c r="K936" s="58"/>
      <c r="N936" s="58"/>
      <c r="O936" s="58"/>
    </row>
    <row r="937" spans="1:15" ht="14.4">
      <c r="A937" s="58"/>
      <c r="C937" s="58"/>
      <c r="D937" s="58"/>
      <c r="E937" s="58"/>
      <c r="F937" s="58"/>
      <c r="G937" s="58"/>
      <c r="H937" s="58"/>
      <c r="I937" s="58"/>
      <c r="K937" s="58"/>
      <c r="N937" s="58"/>
      <c r="O937" s="58"/>
    </row>
    <row r="938" spans="1:15" ht="14.4">
      <c r="A938" s="58"/>
      <c r="C938" s="58"/>
      <c r="D938" s="58"/>
      <c r="E938" s="58"/>
      <c r="F938" s="58"/>
      <c r="G938" s="58"/>
      <c r="H938" s="58"/>
      <c r="I938" s="58"/>
      <c r="K938" s="58"/>
      <c r="N938" s="58"/>
      <c r="O938" s="58"/>
    </row>
    <row r="939" spans="1:15" ht="14.4">
      <c r="A939" s="58"/>
      <c r="C939" s="58"/>
      <c r="D939" s="58"/>
      <c r="E939" s="58"/>
      <c r="F939" s="58"/>
      <c r="G939" s="58"/>
      <c r="H939" s="58"/>
      <c r="I939" s="58"/>
      <c r="K939" s="58"/>
      <c r="N939" s="58"/>
      <c r="O939" s="58"/>
    </row>
    <row r="940" spans="1:15" ht="14.4">
      <c r="A940" s="58"/>
      <c r="C940" s="58"/>
      <c r="D940" s="58"/>
      <c r="E940" s="58"/>
      <c r="F940" s="58"/>
      <c r="G940" s="58"/>
      <c r="H940" s="58"/>
      <c r="I940" s="58"/>
      <c r="K940" s="58"/>
      <c r="N940" s="58"/>
      <c r="O940" s="58"/>
    </row>
    <row r="941" spans="1:15" ht="14.4">
      <c r="A941" s="58"/>
      <c r="C941" s="58"/>
      <c r="D941" s="58"/>
      <c r="E941" s="58"/>
      <c r="F941" s="58"/>
      <c r="G941" s="58"/>
      <c r="H941" s="58"/>
      <c r="I941" s="58"/>
      <c r="K941" s="58"/>
      <c r="N941" s="58"/>
      <c r="O941" s="58"/>
    </row>
    <row r="942" spans="1:15" ht="14.4">
      <c r="A942" s="58"/>
      <c r="C942" s="58"/>
      <c r="D942" s="58"/>
      <c r="E942" s="58"/>
      <c r="F942" s="58"/>
      <c r="G942" s="58"/>
      <c r="H942" s="58"/>
      <c r="I942" s="58"/>
      <c r="K942" s="58"/>
      <c r="N942" s="58"/>
      <c r="O942" s="58"/>
    </row>
    <row r="943" spans="1:15" ht="14.4">
      <c r="A943" s="58"/>
      <c r="C943" s="58"/>
      <c r="D943" s="58"/>
      <c r="E943" s="58"/>
      <c r="F943" s="58"/>
      <c r="G943" s="58"/>
      <c r="H943" s="58"/>
      <c r="I943" s="58"/>
      <c r="K943" s="58"/>
      <c r="N943" s="58"/>
      <c r="O943" s="58"/>
    </row>
    <row r="944" spans="1:15" ht="14.4">
      <c r="A944" s="58"/>
      <c r="C944" s="58"/>
      <c r="D944" s="58"/>
      <c r="E944" s="58"/>
      <c r="F944" s="58"/>
      <c r="G944" s="58"/>
      <c r="H944" s="58"/>
      <c r="I944" s="58"/>
      <c r="K944" s="58"/>
      <c r="N944" s="58"/>
      <c r="O944" s="58"/>
    </row>
    <row r="945" spans="1:15" ht="14.4">
      <c r="A945" s="58"/>
      <c r="C945" s="58"/>
      <c r="D945" s="58"/>
      <c r="E945" s="58"/>
      <c r="F945" s="58"/>
      <c r="G945" s="58"/>
      <c r="H945" s="58"/>
      <c r="I945" s="58"/>
      <c r="K945" s="58"/>
      <c r="N945" s="58"/>
      <c r="O945" s="58"/>
    </row>
    <row r="946" spans="1:15" ht="14.4">
      <c r="A946" s="58"/>
      <c r="C946" s="58"/>
      <c r="D946" s="58"/>
      <c r="E946" s="58"/>
      <c r="F946" s="58"/>
      <c r="G946" s="58"/>
      <c r="H946" s="58"/>
      <c r="I946" s="58"/>
      <c r="K946" s="58"/>
      <c r="N946" s="58"/>
      <c r="O946" s="58"/>
    </row>
    <row r="947" spans="1:15" ht="14.4">
      <c r="A947" s="58"/>
      <c r="C947" s="58"/>
      <c r="D947" s="58"/>
      <c r="E947" s="58"/>
      <c r="F947" s="58"/>
      <c r="G947" s="58"/>
      <c r="H947" s="58"/>
      <c r="I947" s="58"/>
      <c r="K947" s="58"/>
      <c r="N947" s="58"/>
      <c r="O947" s="58"/>
    </row>
    <row r="948" spans="1:15" ht="14.4">
      <c r="A948" s="58"/>
      <c r="C948" s="58"/>
      <c r="D948" s="58"/>
      <c r="E948" s="58"/>
      <c r="F948" s="58"/>
      <c r="G948" s="58"/>
      <c r="H948" s="58"/>
      <c r="I948" s="58"/>
      <c r="K948" s="58"/>
      <c r="N948" s="58"/>
      <c r="O948" s="58"/>
    </row>
    <row r="949" spans="1:15" ht="14.4">
      <c r="A949" s="58"/>
      <c r="C949" s="58"/>
      <c r="D949" s="58"/>
      <c r="E949" s="58"/>
      <c r="F949" s="58"/>
      <c r="G949" s="58"/>
      <c r="H949" s="58"/>
      <c r="I949" s="58"/>
      <c r="K949" s="58"/>
      <c r="N949" s="58"/>
      <c r="O949" s="58"/>
    </row>
    <row r="950" spans="1:15" ht="14.4">
      <c r="A950" s="58"/>
      <c r="C950" s="58"/>
      <c r="D950" s="58"/>
      <c r="E950" s="58"/>
      <c r="F950" s="58"/>
      <c r="G950" s="58"/>
      <c r="H950" s="58"/>
      <c r="I950" s="58"/>
      <c r="K950" s="58"/>
      <c r="N950" s="58"/>
      <c r="O950" s="58"/>
    </row>
    <row r="951" spans="1:15" ht="14.4">
      <c r="A951" s="58"/>
      <c r="C951" s="58"/>
      <c r="D951" s="58"/>
      <c r="E951" s="58"/>
      <c r="F951" s="58"/>
      <c r="G951" s="58"/>
      <c r="H951" s="58"/>
      <c r="I951" s="58"/>
      <c r="K951" s="58"/>
      <c r="N951" s="58"/>
      <c r="O951" s="58"/>
    </row>
    <row r="952" spans="1:15" ht="14.4">
      <c r="A952" s="58"/>
      <c r="C952" s="58"/>
      <c r="D952" s="58"/>
      <c r="E952" s="58"/>
      <c r="F952" s="58"/>
      <c r="G952" s="58"/>
      <c r="H952" s="58"/>
      <c r="I952" s="58"/>
      <c r="K952" s="58"/>
      <c r="N952" s="58"/>
      <c r="O952" s="58"/>
    </row>
    <row r="953" spans="1:15" ht="14.4">
      <c r="A953" s="58"/>
      <c r="C953" s="58"/>
      <c r="D953" s="58"/>
      <c r="E953" s="58"/>
      <c r="F953" s="58"/>
      <c r="G953" s="58"/>
      <c r="H953" s="58"/>
      <c r="I953" s="58"/>
      <c r="K953" s="58"/>
      <c r="N953" s="58"/>
      <c r="O953" s="58"/>
    </row>
    <row r="954" spans="1:15" ht="14.4">
      <c r="A954" s="58"/>
      <c r="C954" s="58"/>
      <c r="D954" s="58"/>
      <c r="E954" s="58"/>
      <c r="F954" s="58"/>
      <c r="G954" s="58"/>
      <c r="H954" s="58"/>
      <c r="I954" s="58"/>
      <c r="K954" s="58"/>
      <c r="N954" s="58"/>
      <c r="O954" s="58"/>
    </row>
    <row r="955" spans="1:15" ht="14.4">
      <c r="A955" s="58"/>
      <c r="C955" s="58"/>
      <c r="D955" s="58"/>
      <c r="E955" s="58"/>
      <c r="F955" s="58"/>
      <c r="G955" s="58"/>
      <c r="H955" s="58"/>
      <c r="I955" s="58"/>
      <c r="K955" s="58"/>
      <c r="N955" s="58"/>
      <c r="O955" s="58"/>
    </row>
    <row r="956" spans="1:15" ht="14.4">
      <c r="A956" s="58"/>
      <c r="C956" s="58"/>
      <c r="D956" s="58"/>
      <c r="E956" s="58"/>
      <c r="F956" s="58"/>
      <c r="G956" s="58"/>
      <c r="H956" s="58"/>
      <c r="I956" s="58"/>
      <c r="K956" s="58"/>
      <c r="N956" s="58"/>
      <c r="O956" s="58"/>
    </row>
    <row r="957" spans="1:15" ht="14.4">
      <c r="A957" s="58"/>
      <c r="C957" s="58"/>
      <c r="D957" s="58"/>
      <c r="E957" s="58"/>
      <c r="F957" s="58"/>
      <c r="G957" s="58"/>
      <c r="H957" s="58"/>
      <c r="I957" s="58"/>
      <c r="K957" s="58"/>
      <c r="N957" s="58"/>
      <c r="O957" s="58"/>
    </row>
    <row r="958" spans="1:15" ht="14.4">
      <c r="A958" s="58"/>
      <c r="C958" s="58"/>
      <c r="D958" s="58"/>
      <c r="E958" s="58"/>
      <c r="F958" s="58"/>
      <c r="G958" s="58"/>
      <c r="H958" s="58"/>
      <c r="I958" s="58"/>
      <c r="K958" s="58"/>
      <c r="N958" s="58"/>
      <c r="O958" s="58"/>
    </row>
    <row r="959" spans="1:15" ht="14.4">
      <c r="A959" s="58"/>
      <c r="C959" s="58"/>
      <c r="D959" s="58"/>
      <c r="E959" s="58"/>
      <c r="F959" s="58"/>
      <c r="G959" s="58"/>
      <c r="H959" s="58"/>
      <c r="I959" s="58"/>
      <c r="K959" s="58"/>
      <c r="N959" s="58"/>
      <c r="O959" s="58"/>
    </row>
    <row r="960" spans="1:15" ht="14.4">
      <c r="A960" s="58"/>
      <c r="C960" s="58"/>
      <c r="D960" s="58"/>
      <c r="E960" s="58"/>
      <c r="F960" s="58"/>
      <c r="G960" s="58"/>
      <c r="H960" s="58"/>
      <c r="I960" s="58"/>
      <c r="K960" s="58"/>
      <c r="N960" s="58"/>
      <c r="O960" s="58"/>
    </row>
    <row r="961" spans="1:15" ht="14.4">
      <c r="A961" s="58"/>
      <c r="C961" s="58"/>
      <c r="D961" s="58"/>
      <c r="E961" s="58"/>
      <c r="F961" s="58"/>
      <c r="G961" s="58"/>
      <c r="H961" s="58"/>
      <c r="I961" s="58"/>
      <c r="K961" s="58"/>
      <c r="N961" s="58"/>
      <c r="O961" s="58"/>
    </row>
    <row r="962" spans="1:15" ht="14.4">
      <c r="A962" s="58"/>
      <c r="C962" s="58"/>
      <c r="D962" s="58"/>
      <c r="E962" s="58"/>
      <c r="F962" s="58"/>
      <c r="G962" s="58"/>
      <c r="H962" s="58"/>
      <c r="I962" s="58"/>
      <c r="K962" s="58"/>
      <c r="N962" s="58"/>
      <c r="O962" s="58"/>
    </row>
    <row r="963" spans="1:15" ht="14.4">
      <c r="A963" s="58"/>
      <c r="C963" s="58"/>
      <c r="D963" s="58"/>
      <c r="E963" s="58"/>
      <c r="F963" s="58"/>
      <c r="G963" s="58"/>
      <c r="H963" s="58"/>
      <c r="I963" s="58"/>
      <c r="K963" s="58"/>
      <c r="N963" s="58"/>
      <c r="O963" s="58"/>
    </row>
    <row r="964" spans="1:15" ht="14.4">
      <c r="A964" s="58"/>
      <c r="C964" s="58"/>
      <c r="D964" s="58"/>
      <c r="E964" s="58"/>
      <c r="F964" s="58"/>
      <c r="G964" s="58"/>
      <c r="H964" s="58"/>
      <c r="I964" s="58"/>
      <c r="K964" s="58"/>
      <c r="N964" s="58"/>
      <c r="O964" s="58"/>
    </row>
    <row r="965" spans="1:15" ht="14.4">
      <c r="A965" s="58"/>
      <c r="C965" s="58"/>
      <c r="D965" s="58"/>
      <c r="E965" s="58"/>
      <c r="F965" s="58"/>
      <c r="G965" s="58"/>
      <c r="H965" s="58"/>
      <c r="I965" s="58"/>
      <c r="K965" s="58"/>
      <c r="N965" s="58"/>
      <c r="O965" s="58"/>
    </row>
    <row r="966" spans="1:15" ht="14.4">
      <c r="A966" s="58"/>
      <c r="C966" s="58"/>
      <c r="D966" s="58"/>
      <c r="E966" s="58"/>
      <c r="F966" s="58"/>
      <c r="G966" s="58"/>
      <c r="H966" s="58"/>
      <c r="I966" s="58"/>
      <c r="K966" s="58"/>
      <c r="N966" s="58"/>
      <c r="O966" s="58"/>
    </row>
    <row r="967" spans="1:15" ht="14.4">
      <c r="A967" s="58"/>
      <c r="C967" s="58"/>
      <c r="D967" s="58"/>
      <c r="E967" s="58"/>
      <c r="F967" s="58"/>
      <c r="G967" s="58"/>
      <c r="H967" s="58"/>
      <c r="I967" s="58"/>
      <c r="K967" s="58"/>
      <c r="N967" s="58"/>
      <c r="O967" s="58"/>
    </row>
    <row r="968" spans="1:15" ht="14.4">
      <c r="A968" s="58"/>
      <c r="C968" s="58"/>
      <c r="D968" s="58"/>
      <c r="E968" s="58"/>
      <c r="F968" s="58"/>
      <c r="G968" s="58"/>
      <c r="H968" s="58"/>
      <c r="I968" s="58"/>
      <c r="K968" s="58"/>
      <c r="N968" s="58"/>
      <c r="O968" s="58"/>
    </row>
    <row r="969" spans="1:15" ht="14.4">
      <c r="A969" s="58"/>
      <c r="C969" s="58"/>
      <c r="D969" s="58"/>
      <c r="E969" s="58"/>
      <c r="F969" s="58"/>
      <c r="G969" s="58"/>
      <c r="H969" s="58"/>
      <c r="I969" s="58"/>
      <c r="K969" s="58"/>
      <c r="N969" s="58"/>
      <c r="O969" s="58"/>
    </row>
    <row r="970" spans="1:15" ht="14.4">
      <c r="A970" s="58"/>
      <c r="C970" s="58"/>
      <c r="D970" s="58"/>
      <c r="E970" s="58"/>
      <c r="F970" s="58"/>
      <c r="G970" s="58"/>
      <c r="H970" s="58"/>
      <c r="I970" s="58"/>
      <c r="K970" s="58"/>
      <c r="N970" s="58"/>
      <c r="O970" s="58"/>
    </row>
    <row r="971" spans="1:15" ht="14.4">
      <c r="A971" s="58"/>
      <c r="C971" s="58"/>
      <c r="D971" s="58"/>
      <c r="E971" s="58"/>
      <c r="F971" s="58"/>
      <c r="G971" s="58"/>
      <c r="H971" s="58"/>
      <c r="I971" s="58"/>
      <c r="K971" s="58"/>
      <c r="N971" s="58"/>
      <c r="O971" s="58"/>
    </row>
    <row r="972" spans="1:15" ht="14.4">
      <c r="A972" s="58"/>
      <c r="C972" s="58"/>
      <c r="D972" s="58"/>
      <c r="E972" s="58"/>
      <c r="F972" s="58"/>
      <c r="G972" s="58"/>
      <c r="H972" s="58"/>
      <c r="I972" s="58"/>
      <c r="K972" s="58"/>
      <c r="N972" s="58"/>
      <c r="O972" s="58"/>
    </row>
    <row r="973" spans="1:15" ht="14.4">
      <c r="A973" s="58"/>
      <c r="C973" s="58"/>
      <c r="D973" s="58"/>
      <c r="E973" s="58"/>
      <c r="F973" s="58"/>
      <c r="G973" s="58"/>
      <c r="H973" s="58"/>
      <c r="I973" s="58"/>
      <c r="K973" s="58"/>
      <c r="N973" s="58"/>
      <c r="O973" s="58"/>
    </row>
    <row r="974" spans="1:15" ht="14.4">
      <c r="A974" s="58"/>
      <c r="C974" s="58"/>
      <c r="D974" s="58"/>
      <c r="E974" s="58"/>
      <c r="F974" s="58"/>
      <c r="G974" s="58"/>
      <c r="H974" s="58"/>
      <c r="I974" s="58"/>
      <c r="K974" s="58"/>
      <c r="N974" s="58"/>
      <c r="O974" s="58"/>
    </row>
    <row r="975" spans="1:15" ht="14.4">
      <c r="A975" s="58"/>
      <c r="C975" s="58"/>
      <c r="D975" s="58"/>
      <c r="E975" s="58"/>
      <c r="F975" s="58"/>
      <c r="G975" s="58"/>
      <c r="H975" s="58"/>
      <c r="I975" s="58"/>
      <c r="K975" s="58"/>
      <c r="N975" s="58"/>
      <c r="O975" s="58"/>
    </row>
    <row r="976" spans="1:15" ht="14.4">
      <c r="A976" s="58"/>
      <c r="C976" s="58"/>
      <c r="D976" s="58"/>
      <c r="E976" s="58"/>
      <c r="F976" s="58"/>
      <c r="G976" s="58"/>
      <c r="H976" s="58"/>
      <c r="I976" s="58"/>
      <c r="K976" s="58"/>
      <c r="N976" s="58"/>
      <c r="O976" s="58"/>
    </row>
    <row r="977" spans="1:15" ht="14.4">
      <c r="A977" s="58"/>
      <c r="C977" s="58"/>
      <c r="D977" s="58"/>
      <c r="E977" s="58"/>
      <c r="F977" s="58"/>
      <c r="G977" s="58"/>
      <c r="H977" s="58"/>
      <c r="I977" s="58"/>
      <c r="K977" s="58"/>
      <c r="N977" s="58"/>
      <c r="O977" s="58"/>
    </row>
    <row r="978" spans="1:15" ht="14.4">
      <c r="A978" s="58"/>
      <c r="C978" s="58"/>
      <c r="D978" s="58"/>
      <c r="E978" s="58"/>
      <c r="F978" s="58"/>
      <c r="G978" s="58"/>
      <c r="H978" s="58"/>
      <c r="I978" s="58"/>
      <c r="K978" s="58"/>
      <c r="N978" s="58"/>
      <c r="O978" s="58"/>
    </row>
    <row r="979" spans="1:15" ht="14.4">
      <c r="A979" s="58"/>
      <c r="C979" s="58"/>
      <c r="D979" s="58"/>
      <c r="E979" s="58"/>
      <c r="F979" s="58"/>
      <c r="G979" s="58"/>
      <c r="H979" s="58"/>
      <c r="I979" s="58"/>
      <c r="K979" s="58"/>
      <c r="N979" s="58"/>
      <c r="O979" s="58"/>
    </row>
    <row r="980" spans="1:15" ht="14.4">
      <c r="A980" s="58"/>
      <c r="C980" s="58"/>
      <c r="D980" s="58"/>
      <c r="E980" s="58"/>
      <c r="F980" s="58"/>
      <c r="G980" s="58"/>
      <c r="H980" s="58"/>
      <c r="I980" s="58"/>
      <c r="K980" s="58"/>
      <c r="N980" s="58"/>
      <c r="O980" s="58"/>
    </row>
    <row r="981" spans="1:15" ht="14.4">
      <c r="A981" s="58"/>
      <c r="C981" s="58"/>
      <c r="D981" s="58"/>
      <c r="E981" s="58"/>
      <c r="F981" s="58"/>
      <c r="G981" s="58"/>
      <c r="H981" s="58"/>
      <c r="I981" s="58"/>
      <c r="K981" s="58"/>
      <c r="N981" s="58"/>
      <c r="O981" s="58"/>
    </row>
    <row r="982" spans="1:15" ht="14.4">
      <c r="A982" s="58"/>
      <c r="C982" s="58"/>
      <c r="D982" s="58"/>
      <c r="E982" s="58"/>
      <c r="F982" s="58"/>
      <c r="G982" s="58"/>
      <c r="H982" s="58"/>
      <c r="I982" s="58"/>
      <c r="K982" s="58"/>
      <c r="N982" s="58"/>
      <c r="O982" s="58"/>
    </row>
    <row r="983" spans="1:15" ht="14.4">
      <c r="A983" s="58"/>
      <c r="C983" s="58"/>
      <c r="D983" s="58"/>
      <c r="E983" s="58"/>
      <c r="F983" s="58"/>
      <c r="G983" s="58"/>
      <c r="H983" s="58"/>
      <c r="I983" s="58"/>
      <c r="K983" s="58"/>
      <c r="N983" s="58"/>
      <c r="O983" s="58"/>
    </row>
    <row r="984" spans="1:15" ht="14.4">
      <c r="A984" s="58"/>
      <c r="C984" s="58"/>
      <c r="D984" s="58"/>
      <c r="E984" s="58"/>
      <c r="F984" s="58"/>
      <c r="G984" s="58"/>
      <c r="H984" s="58"/>
      <c r="I984" s="58"/>
      <c r="K984" s="58"/>
      <c r="N984" s="58"/>
      <c r="O984" s="58"/>
    </row>
    <row r="985" spans="1:15" ht="14.4">
      <c r="A985" s="58"/>
      <c r="C985" s="58"/>
      <c r="D985" s="58"/>
      <c r="E985" s="58"/>
      <c r="F985" s="58"/>
      <c r="G985" s="58"/>
      <c r="H985" s="58"/>
      <c r="I985" s="58"/>
      <c r="K985" s="58"/>
      <c r="N985" s="58"/>
      <c r="O985" s="58"/>
    </row>
    <row r="986" spans="1:15" ht="14.4">
      <c r="A986" s="58"/>
      <c r="C986" s="58"/>
      <c r="D986" s="58"/>
      <c r="E986" s="58"/>
      <c r="F986" s="58"/>
      <c r="G986" s="58"/>
      <c r="H986" s="58"/>
      <c r="I986" s="58"/>
      <c r="K986" s="58"/>
      <c r="N986" s="58"/>
      <c r="O986" s="58"/>
    </row>
    <row r="987" spans="1:15" ht="14.4">
      <c r="A987" s="58"/>
      <c r="C987" s="58"/>
      <c r="D987" s="58"/>
      <c r="E987" s="58"/>
      <c r="F987" s="58"/>
      <c r="G987" s="58"/>
      <c r="H987" s="58"/>
      <c r="I987" s="58"/>
      <c r="K987" s="58"/>
      <c r="N987" s="58"/>
      <c r="O987" s="58"/>
    </row>
    <row r="988" spans="1:15" ht="14.4">
      <c r="A988" s="58"/>
      <c r="C988" s="58"/>
      <c r="D988" s="58"/>
      <c r="E988" s="58"/>
      <c r="F988" s="58"/>
      <c r="G988" s="58"/>
      <c r="H988" s="58"/>
      <c r="I988" s="58"/>
      <c r="K988" s="58"/>
      <c r="N988" s="58"/>
      <c r="O988" s="58"/>
    </row>
    <row r="989" spans="1:15" ht="14.4">
      <c r="A989" s="58"/>
      <c r="C989" s="58"/>
      <c r="D989" s="58"/>
      <c r="E989" s="58"/>
      <c r="F989" s="58"/>
      <c r="G989" s="58"/>
      <c r="H989" s="58"/>
      <c r="I989" s="58"/>
      <c r="K989" s="58"/>
      <c r="N989" s="58"/>
      <c r="O989" s="58"/>
    </row>
    <row r="990" spans="1:15" ht="14.4">
      <c r="A990" s="58"/>
      <c r="C990" s="58"/>
      <c r="D990" s="58"/>
      <c r="E990" s="58"/>
      <c r="F990" s="58"/>
      <c r="G990" s="58"/>
      <c r="H990" s="58"/>
      <c r="I990" s="58"/>
      <c r="K990" s="58"/>
      <c r="N990" s="58"/>
      <c r="O990" s="58"/>
    </row>
    <row r="991" spans="1:15" ht="14.4">
      <c r="A991" s="58"/>
      <c r="C991" s="58"/>
      <c r="D991" s="58"/>
      <c r="E991" s="58"/>
      <c r="F991" s="58"/>
      <c r="G991" s="58"/>
      <c r="H991" s="58"/>
      <c r="I991" s="58"/>
      <c r="K991" s="58"/>
      <c r="N991" s="58"/>
      <c r="O991" s="58"/>
    </row>
    <row r="992" spans="1:15" ht="14.4">
      <c r="A992" s="58"/>
      <c r="C992" s="58"/>
      <c r="D992" s="58"/>
      <c r="E992" s="58"/>
      <c r="F992" s="58"/>
      <c r="G992" s="58"/>
      <c r="H992" s="58"/>
      <c r="I992" s="58"/>
      <c r="K992" s="58"/>
      <c r="N992" s="58"/>
      <c r="O992" s="58"/>
    </row>
    <row r="993" spans="1:15" ht="14.4">
      <c r="A993" s="58"/>
      <c r="C993" s="58"/>
      <c r="D993" s="58"/>
      <c r="E993" s="58"/>
      <c r="F993" s="58"/>
      <c r="G993" s="58"/>
      <c r="H993" s="58"/>
      <c r="I993" s="58"/>
      <c r="K993" s="58"/>
      <c r="N993" s="58"/>
      <c r="O993" s="58"/>
    </row>
    <row r="994" spans="1:15" ht="14.4">
      <c r="A994" s="58"/>
      <c r="C994" s="58"/>
      <c r="D994" s="58"/>
      <c r="E994" s="58"/>
      <c r="F994" s="58"/>
      <c r="G994" s="58"/>
      <c r="H994" s="58"/>
      <c r="I994" s="58"/>
      <c r="K994" s="58"/>
      <c r="N994" s="58"/>
      <c r="O994" s="58"/>
    </row>
    <row r="995" spans="1:15" ht="14.4">
      <c r="A995" s="58"/>
      <c r="C995" s="58"/>
      <c r="D995" s="58"/>
      <c r="E995" s="58"/>
      <c r="F995" s="58"/>
      <c r="G995" s="58"/>
      <c r="H995" s="58"/>
      <c r="I995" s="58"/>
      <c r="K995" s="58"/>
      <c r="N995" s="58"/>
      <c r="O995" s="58"/>
    </row>
    <row r="996" spans="1:15" ht="14.4">
      <c r="A996" s="58"/>
      <c r="C996" s="58"/>
      <c r="D996" s="58"/>
      <c r="E996" s="58"/>
      <c r="F996" s="58"/>
      <c r="G996" s="58"/>
      <c r="H996" s="58"/>
      <c r="I996" s="58"/>
      <c r="K996" s="58"/>
      <c r="N996" s="58"/>
      <c r="O996" s="58"/>
    </row>
    <row r="997" spans="1:15" ht="14.4">
      <c r="A997" s="58"/>
      <c r="C997" s="58"/>
      <c r="D997" s="58"/>
      <c r="E997" s="58"/>
      <c r="F997" s="58"/>
      <c r="G997" s="58"/>
      <c r="H997" s="58"/>
      <c r="I997" s="58"/>
      <c r="K997" s="58"/>
      <c r="N997" s="58"/>
      <c r="O997" s="58"/>
    </row>
    <row r="998" spans="1:15" ht="14.4">
      <c r="A998" s="58"/>
      <c r="C998" s="58"/>
      <c r="D998" s="58"/>
      <c r="E998" s="58"/>
      <c r="F998" s="58"/>
      <c r="G998" s="58"/>
      <c r="H998" s="58"/>
      <c r="I998" s="58"/>
      <c r="K998" s="58"/>
      <c r="N998" s="58"/>
      <c r="O998" s="58"/>
    </row>
    <row r="999" spans="1:15" ht="14.4">
      <c r="A999" s="58"/>
      <c r="C999" s="58"/>
      <c r="D999" s="58"/>
      <c r="E999" s="58"/>
      <c r="F999" s="58"/>
      <c r="G999" s="58"/>
      <c r="H999" s="58"/>
      <c r="I999" s="58"/>
      <c r="K999" s="58"/>
      <c r="N999" s="58"/>
      <c r="O999" s="58"/>
    </row>
    <row r="1000" spans="1:15" ht="14.4">
      <c r="A1000" s="58"/>
      <c r="C1000" s="58"/>
      <c r="D1000" s="58"/>
      <c r="E1000" s="58"/>
      <c r="F1000" s="58"/>
      <c r="G1000" s="58"/>
      <c r="H1000" s="58"/>
      <c r="I1000" s="58"/>
      <c r="K1000" s="58"/>
      <c r="N1000" s="58"/>
      <c r="O1000" s="58"/>
    </row>
  </sheetData>
  <hyperlinks>
    <hyperlink ref="A3" r:id="rId1" display="https://archive.org/details/ChevLocalNewsJuly10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HYPERLINK("https://archive.org/details/LocalNewsUpdateNovember182012","https://archive.org/details/LocalNewsUpdateNovember182012")</f>
        <v>https://archive.org/details/LocalNewsUpdateNovember182012</v>
      </c>
    </row>
    <row r="4" spans="1:26" ht="14.4">
      <c r="A4" s="62" t="s">
        <v>3</v>
      </c>
      <c r="B4" s="63">
        <v>0</v>
      </c>
      <c r="C4" s="63">
        <v>5.6944444444444443E-2</v>
      </c>
      <c r="D4" s="63">
        <v>7.9166666666666663E-2</v>
      </c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189</v>
      </c>
      <c r="C5" s="58" t="s">
        <v>190</v>
      </c>
      <c r="D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8"/>
      <c r="R12" s="73"/>
    </row>
    <row r="13" spans="1:26" ht="15.75" customHeight="1">
      <c r="A13" s="69" t="s">
        <v>29</v>
      </c>
      <c r="B13" s="76">
        <v>1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6">
        <v>2</v>
      </c>
      <c r="E15" s="75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1">
        <v>2</v>
      </c>
      <c r="E18" s="70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7"/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1">
        <v>2</v>
      </c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7"/>
      <c r="D21" s="67"/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LocalNewsUpdateNovember182012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B25" sqref="B25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191</v>
      </c>
    </row>
    <row r="4" spans="1:27" s="3" customFormat="1">
      <c r="A4" s="3" t="s">
        <v>3</v>
      </c>
      <c r="B4" s="4">
        <v>0</v>
      </c>
      <c r="C4" s="4">
        <v>2.4305555555555556E-2</v>
      </c>
      <c r="D4" s="4">
        <v>3.7499999999999999E-2</v>
      </c>
      <c r="E4" s="4">
        <v>6.5972222222222224E-2</v>
      </c>
      <c r="F4" s="4">
        <v>0.1013888888888889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192</v>
      </c>
      <c r="C5" t="s">
        <v>193</v>
      </c>
      <c r="D5" t="s">
        <v>194</v>
      </c>
      <c r="E5" t="s">
        <v>195</v>
      </c>
      <c r="F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>
        <v>2</v>
      </c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/>
      <c r="D7" s="12">
        <v>2</v>
      </c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>
        <v>2</v>
      </c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>
        <v>2</v>
      </c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>
        <v>2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2</v>
      </c>
      <c r="F18" s="12">
        <v>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>
        <v>2</v>
      </c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2</v>
      </c>
      <c r="C20" s="12"/>
      <c r="D20" s="12">
        <v>1</v>
      </c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/>
      <c r="D21" s="9">
        <v>2</v>
      </c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191</v>
      </c>
    </row>
    <row r="4" spans="1:27" s="33" customFormat="1">
      <c r="A4" s="33" t="s">
        <v>3</v>
      </c>
      <c r="B4" s="34">
        <v>0</v>
      </c>
      <c r="C4" s="34">
        <v>2.4305555555555556E-2</v>
      </c>
      <c r="D4" s="34">
        <v>3.7499999999999999E-2</v>
      </c>
      <c r="E4" s="34">
        <v>6.5972222222222224E-2</v>
      </c>
      <c r="F4" s="34">
        <v>0.10138888888888889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192</v>
      </c>
      <c r="C5" s="29" t="s">
        <v>193</v>
      </c>
      <c r="D5" s="29" t="s">
        <v>194</v>
      </c>
      <c r="E5" s="29" t="s">
        <v>195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88">
        <v>1</v>
      </c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>
        <v>2</v>
      </c>
      <c r="C7" s="52"/>
      <c r="D7" s="52"/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>
        <v>1</v>
      </c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>
        <v>1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1</v>
      </c>
      <c r="C17" s="88">
        <v>2</v>
      </c>
      <c r="D17" s="88">
        <v>2</v>
      </c>
      <c r="E17" s="88">
        <v>2</v>
      </c>
      <c r="F17" s="88">
        <v>2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52">
        <v>2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1</v>
      </c>
      <c r="D19" s="88">
        <v>2</v>
      </c>
      <c r="E19" s="88">
        <v>1</v>
      </c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1</v>
      </c>
      <c r="C20" s="52"/>
      <c r="D20" s="52">
        <v>2</v>
      </c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>
        <v>2</v>
      </c>
      <c r="C21" s="88"/>
      <c r="D21" s="88">
        <v>1</v>
      </c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HYPERLINK("https://archive.org/details/LocalNewsUpdateNovember252012","https://archive.org/details/LocalNewsUpdateNovember252012")</f>
        <v>https://archive.org/details/LocalNewsUpdateNovember252012</v>
      </c>
    </row>
    <row r="4" spans="1:26" ht="14.4">
      <c r="A4" s="62" t="s">
        <v>3</v>
      </c>
      <c r="B4" s="63">
        <v>0</v>
      </c>
      <c r="C4" s="63">
        <v>2.4305555555555556E-2</v>
      </c>
      <c r="D4" s="63">
        <v>3.7499999999999999E-2</v>
      </c>
      <c r="E4" s="63">
        <v>6.5972222222222224E-2</v>
      </c>
      <c r="F4" s="63">
        <v>0.1013888888888889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192</v>
      </c>
      <c r="C5" s="58" t="s">
        <v>193</v>
      </c>
      <c r="D5" s="58" t="s">
        <v>194</v>
      </c>
      <c r="E5" s="58" t="s">
        <v>195</v>
      </c>
      <c r="F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0"/>
      <c r="D7" s="71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6">
        <v>2</v>
      </c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2</v>
      </c>
      <c r="F18" s="71">
        <v>2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8">
        <v>2</v>
      </c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/>
      <c r="C20" s="70"/>
      <c r="D20" s="71">
        <v>2</v>
      </c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7"/>
      <c r="D21" s="68">
        <v>2</v>
      </c>
      <c r="E21" s="67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LocalNewsUpdateNovember252012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G18" sqref="G18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196</v>
      </c>
    </row>
    <row r="4" spans="1:27" s="3" customFormat="1">
      <c r="A4" s="3" t="s">
        <v>3</v>
      </c>
      <c r="B4" s="4">
        <v>0</v>
      </c>
      <c r="C4" s="4">
        <v>2.2916666666666669E-2</v>
      </c>
      <c r="D4" s="4">
        <v>3.5416666666666666E-2</v>
      </c>
      <c r="E4" s="4">
        <v>6.458333333333334E-2</v>
      </c>
      <c r="F4" s="4">
        <v>8.6805555555555566E-2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197</v>
      </c>
      <c r="C5" t="s">
        <v>126</v>
      </c>
      <c r="D5" t="s">
        <v>198</v>
      </c>
      <c r="E5" t="s">
        <v>199</v>
      </c>
      <c r="F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/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>
        <v>2</v>
      </c>
      <c r="D7" s="12">
        <v>2</v>
      </c>
      <c r="E7" s="12">
        <v>2</v>
      </c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>
        <v>1</v>
      </c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>
        <v>2</v>
      </c>
      <c r="E15" s="18"/>
      <c r="F15" s="18">
        <v>2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>
        <v>2</v>
      </c>
      <c r="D18" s="12">
        <v>2</v>
      </c>
      <c r="E18" s="12"/>
      <c r="F18" s="12">
        <v>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>
        <v>2</v>
      </c>
      <c r="E19" s="9">
        <v>2</v>
      </c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/>
      <c r="D21" s="9">
        <v>2</v>
      </c>
      <c r="E21" s="9">
        <v>2</v>
      </c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65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3" width="9.1015625" style="30" customWidth="1"/>
    <col min="4" max="4" width="12" style="30" customWidth="1"/>
    <col min="5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196</v>
      </c>
    </row>
    <row r="4" spans="1:27" s="33" customFormat="1">
      <c r="A4" s="33" t="s">
        <v>3</v>
      </c>
      <c r="B4" s="34">
        <v>0</v>
      </c>
      <c r="C4" s="34">
        <v>2.2916666666666665E-2</v>
      </c>
      <c r="D4" s="34">
        <v>3.5416666666666666E-2</v>
      </c>
      <c r="E4" s="34">
        <v>6.4583333333333326E-2</v>
      </c>
      <c r="F4" s="34">
        <v>8.6805555555555552E-2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197</v>
      </c>
      <c r="C5" s="29" t="s">
        <v>126</v>
      </c>
      <c r="D5" s="29" t="s">
        <v>198</v>
      </c>
      <c r="E5" s="29" t="s">
        <v>199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/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1</v>
      </c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>
        <v>1</v>
      </c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>
        <v>1</v>
      </c>
      <c r="E15" s="54"/>
      <c r="F15" s="54">
        <v>2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>
        <v>1</v>
      </c>
      <c r="D18" s="52"/>
      <c r="E18" s="52"/>
      <c r="F18" s="52">
        <v>2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2</v>
      </c>
      <c r="C19" s="88"/>
      <c r="D19" s="88"/>
      <c r="E19" s="88">
        <v>1</v>
      </c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/>
      <c r="D20" s="52">
        <v>1</v>
      </c>
      <c r="E20" s="52">
        <v>1</v>
      </c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2</v>
      </c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HYPERLINK("https://archive.org/details/5PmNewscastNovember262012","https://archive.org/details/5PmNewscastNovember262012")</f>
        <v>https://archive.org/details/5PmNewscastNovember262012</v>
      </c>
    </row>
    <row r="4" spans="1:26" ht="14.4">
      <c r="A4" s="62" t="s">
        <v>3</v>
      </c>
      <c r="B4" s="63">
        <v>0</v>
      </c>
      <c r="C4" s="63">
        <v>2.2916666666666669E-2</v>
      </c>
      <c r="D4" s="63">
        <v>3.5416666666666666E-2</v>
      </c>
      <c r="E4" s="63">
        <v>6.458333333333334E-2</v>
      </c>
      <c r="F4" s="63">
        <v>8.6805555555555566E-2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197</v>
      </c>
      <c r="C5" s="58" t="s">
        <v>126</v>
      </c>
      <c r="D5" s="58" t="s">
        <v>198</v>
      </c>
      <c r="E5" s="58" t="s">
        <v>199</v>
      </c>
      <c r="F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1">
        <v>2</v>
      </c>
      <c r="D7" s="71">
        <v>2</v>
      </c>
      <c r="E7" s="71">
        <v>2</v>
      </c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1">
        <v>1</v>
      </c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8">
        <v>2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6">
        <v>2</v>
      </c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2</v>
      </c>
      <c r="D18" s="71">
        <v>1</v>
      </c>
      <c r="E18" s="70"/>
      <c r="F18" s="71">
        <v>2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7"/>
      <c r="D19" s="67"/>
      <c r="E19" s="68">
        <v>2</v>
      </c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1">
        <v>2</v>
      </c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8">
        <v>2</v>
      </c>
      <c r="D21" s="68">
        <v>2</v>
      </c>
      <c r="E21" s="68">
        <v>2</v>
      </c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5PmNewscastNovember262012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F18" sqref="F18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200</v>
      </c>
    </row>
    <row r="4" spans="1:27" s="3" customFormat="1">
      <c r="A4" s="3" t="s">
        <v>3</v>
      </c>
      <c r="B4" s="4">
        <v>0</v>
      </c>
      <c r="C4" s="4">
        <v>2.6388888888888889E-2</v>
      </c>
      <c r="D4" s="4">
        <v>4.8611111111111112E-2</v>
      </c>
      <c r="E4" s="4">
        <v>7.9166666666666663E-2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201</v>
      </c>
      <c r="C5" t="s">
        <v>202</v>
      </c>
      <c r="D5" t="s">
        <v>203</v>
      </c>
      <c r="E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>
        <v>2</v>
      </c>
      <c r="D7" s="12"/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>
        <v>1</v>
      </c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R12" s="15"/>
    </row>
    <row r="13" spans="1:27" s="20" customFormat="1" ht="15.3">
      <c r="A13" s="11" t="s">
        <v>29</v>
      </c>
      <c r="B13" s="18">
        <v>2</v>
      </c>
      <c r="C13" s="18"/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>
        <v>2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>
        <v>2</v>
      </c>
      <c r="E19" s="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2</v>
      </c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1</v>
      </c>
      <c r="D21" s="9"/>
      <c r="E21" s="9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200</v>
      </c>
    </row>
    <row r="4" spans="1:27" s="33" customFormat="1">
      <c r="A4" s="33" t="s">
        <v>3</v>
      </c>
      <c r="B4" s="34">
        <v>0</v>
      </c>
      <c r="C4" s="34">
        <v>2.6388888888888889E-2</v>
      </c>
      <c r="D4" s="34">
        <v>4.8611111111111112E-2</v>
      </c>
      <c r="E4" s="34">
        <v>7.9166666666666663E-2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201</v>
      </c>
      <c r="C5" s="29" t="s">
        <v>202</v>
      </c>
      <c r="D5" s="29" t="s">
        <v>203</v>
      </c>
      <c r="E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1</v>
      </c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>
        <v>1</v>
      </c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1</v>
      </c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R12" s="43"/>
    </row>
    <row r="13" spans="1:27" s="46" customFormat="1" ht="15.3">
      <c r="A13" s="40" t="s">
        <v>29</v>
      </c>
      <c r="B13" s="54">
        <v>2</v>
      </c>
      <c r="C13" s="54"/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>
        <v>2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>
        <v>2</v>
      </c>
      <c r="C17" s="88">
        <v>1</v>
      </c>
      <c r="D17" s="88">
        <v>2</v>
      </c>
      <c r="E17" s="88">
        <v>2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1</v>
      </c>
      <c r="D19" s="88">
        <v>2</v>
      </c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2</v>
      </c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HYPERLINK("https://archive.org/details/AfternoonNewsDecember12012","https://archive.org/details/AfternoonNewsDecember12012")</f>
        <v>https://archive.org/details/AfternoonNewsDecember12012</v>
      </c>
    </row>
    <row r="4" spans="1:26" ht="14.4">
      <c r="A4" s="62" t="s">
        <v>3</v>
      </c>
      <c r="B4" s="63">
        <v>0</v>
      </c>
      <c r="C4" s="63">
        <v>2.6388888888888889E-2</v>
      </c>
      <c r="D4" s="63">
        <v>4.8611111111111112E-2</v>
      </c>
      <c r="E4" s="63">
        <v>7.9166666666666663E-2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201</v>
      </c>
      <c r="C5" s="58" t="s">
        <v>202</v>
      </c>
      <c r="D5" s="58" t="s">
        <v>203</v>
      </c>
      <c r="E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1">
        <v>2</v>
      </c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1">
        <v>2</v>
      </c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R12" s="73"/>
    </row>
    <row r="13" spans="1:26" ht="15.75" customHeight="1">
      <c r="A13" s="69" t="s">
        <v>29</v>
      </c>
      <c r="B13" s="76">
        <v>2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6">
        <v>2</v>
      </c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2</v>
      </c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1">
        <v>2</v>
      </c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7"/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AfternoonNewsDecember12012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H34"/>
  <sheetViews>
    <sheetView zoomScaleNormal="100" workbookViewId="0">
      <selection activeCell="A3" sqref="A3"/>
    </sheetView>
  </sheetViews>
  <sheetFormatPr defaultColWidth="8.83984375" defaultRowHeight="14.4"/>
  <cols>
    <col min="1" max="1" width="60" customWidth="1"/>
    <col min="8" max="8" width="11.578125" customWidth="1"/>
  </cols>
  <sheetData>
    <row r="1" spans="1:34">
      <c r="A1" t="s">
        <v>0</v>
      </c>
    </row>
    <row r="2" spans="1:34">
      <c r="A2" s="1" t="s">
        <v>1</v>
      </c>
    </row>
    <row r="3" spans="1:34">
      <c r="A3" s="2" t="s">
        <v>55</v>
      </c>
    </row>
    <row r="4" spans="1:34" s="3" customFormat="1">
      <c r="A4" s="3" t="s">
        <v>3</v>
      </c>
      <c r="B4" s="4">
        <v>0</v>
      </c>
      <c r="C4" s="4">
        <v>4.8611111111111112E-3</v>
      </c>
      <c r="D4" s="4">
        <v>3.1944444444444449E-2</v>
      </c>
      <c r="E4" s="4">
        <v>7.1527777777777787E-2</v>
      </c>
      <c r="F4" s="4">
        <v>0.11527777777777777</v>
      </c>
      <c r="G4" s="4">
        <v>0.15277777777777776</v>
      </c>
      <c r="H4" s="4">
        <v>0.19513888888888889</v>
      </c>
      <c r="I4" s="4">
        <v>0.22638888888888889</v>
      </c>
      <c r="J4" s="4">
        <v>0.25972222222222224</v>
      </c>
      <c r="K4" s="4">
        <v>0.30902777777777779</v>
      </c>
      <c r="L4" s="4">
        <v>0.32361111111111113</v>
      </c>
      <c r="M4" s="4">
        <v>0.3354166666666667</v>
      </c>
      <c r="N4" s="4">
        <v>0.35138888888888892</v>
      </c>
      <c r="O4" s="4">
        <v>0.37083333333333335</v>
      </c>
      <c r="P4" s="4">
        <v>0.4145833333333333</v>
      </c>
      <c r="Q4" s="4">
        <v>0.42986111111111108</v>
      </c>
      <c r="R4" s="4">
        <v>0.4381944444444445</v>
      </c>
      <c r="S4" s="86">
        <v>0.44722222222222219</v>
      </c>
      <c r="T4" s="86">
        <v>0.45277777777777778</v>
      </c>
      <c r="U4" s="4">
        <v>0.45624999999999999</v>
      </c>
      <c r="V4" s="4">
        <v>0.46111111111111108</v>
      </c>
      <c r="X4" s="4"/>
      <c r="Y4" s="4"/>
      <c r="Z4" s="6"/>
      <c r="AA4" s="6"/>
      <c r="AB4" s="6"/>
      <c r="AC4" s="6"/>
      <c r="AD4" s="6"/>
      <c r="AE4" s="6"/>
      <c r="AF4" s="6"/>
      <c r="AG4" s="6"/>
      <c r="AH4" s="6"/>
    </row>
    <row r="5" spans="1:34">
      <c r="B5" t="s">
        <v>4</v>
      </c>
      <c r="C5" t="s">
        <v>56</v>
      </c>
      <c r="D5" t="s">
        <v>57</v>
      </c>
      <c r="E5" t="s">
        <v>58</v>
      </c>
      <c r="F5" t="s">
        <v>59</v>
      </c>
      <c r="G5" t="s">
        <v>60</v>
      </c>
      <c r="H5" t="s">
        <v>61</v>
      </c>
      <c r="I5" t="s">
        <v>62</v>
      </c>
      <c r="J5" t="s">
        <v>63</v>
      </c>
      <c r="K5" t="s">
        <v>64</v>
      </c>
      <c r="L5" t="s">
        <v>65</v>
      </c>
      <c r="M5" t="s">
        <v>49</v>
      </c>
      <c r="N5" t="s">
        <v>66</v>
      </c>
      <c r="O5" t="s">
        <v>67</v>
      </c>
      <c r="P5" t="s">
        <v>17</v>
      </c>
      <c r="Q5" t="s">
        <v>68</v>
      </c>
      <c r="R5" t="s">
        <v>53</v>
      </c>
      <c r="S5" t="s">
        <v>19</v>
      </c>
      <c r="T5" t="s">
        <v>20</v>
      </c>
      <c r="U5" t="s">
        <v>21</v>
      </c>
      <c r="V5" t="s">
        <v>22</v>
      </c>
      <c r="Z5" s="7"/>
      <c r="AA5" s="7"/>
      <c r="AB5" s="7"/>
      <c r="AC5" s="7"/>
      <c r="AD5" s="7"/>
      <c r="AE5" s="7"/>
      <c r="AG5" s="7"/>
      <c r="AH5" s="7"/>
    </row>
    <row r="6" spans="1:34" ht="15.3">
      <c r="A6" s="8" t="s">
        <v>23</v>
      </c>
      <c r="B6" s="9"/>
      <c r="C6" s="9"/>
      <c r="D6" s="9"/>
      <c r="E6" s="9">
        <v>2</v>
      </c>
      <c r="F6" s="9">
        <v>2</v>
      </c>
      <c r="G6" s="9"/>
      <c r="H6" s="9"/>
      <c r="I6" s="9">
        <v>2</v>
      </c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10"/>
      <c r="X6" s="10"/>
      <c r="Y6" s="8"/>
      <c r="Z6" s="8" t="s">
        <v>23</v>
      </c>
      <c r="AA6" s="10"/>
      <c r="AB6" s="10"/>
      <c r="AC6" s="10"/>
      <c r="AD6" s="10"/>
      <c r="AE6" s="10"/>
      <c r="AF6" s="10"/>
      <c r="AG6" s="10"/>
      <c r="AH6" s="10"/>
    </row>
    <row r="7" spans="1:34" ht="15.3">
      <c r="A7" s="11" t="s">
        <v>24</v>
      </c>
      <c r="B7" s="12"/>
      <c r="C7" s="12">
        <v>1</v>
      </c>
      <c r="D7" s="12"/>
      <c r="E7" s="12"/>
      <c r="F7" s="12"/>
      <c r="G7" s="12">
        <v>2</v>
      </c>
      <c r="H7" s="12">
        <v>2</v>
      </c>
      <c r="I7" s="12"/>
      <c r="J7" s="12">
        <v>2</v>
      </c>
      <c r="K7" s="12">
        <v>2</v>
      </c>
      <c r="L7" s="12">
        <v>2</v>
      </c>
      <c r="M7" s="12">
        <v>2</v>
      </c>
      <c r="N7" s="12">
        <v>2</v>
      </c>
      <c r="O7" s="12">
        <v>2</v>
      </c>
      <c r="P7" s="12">
        <v>2</v>
      </c>
      <c r="Q7" s="12">
        <v>2</v>
      </c>
      <c r="R7" s="12">
        <v>2</v>
      </c>
      <c r="S7" s="12">
        <v>2</v>
      </c>
      <c r="T7" s="12">
        <v>2</v>
      </c>
      <c r="U7" s="12">
        <v>2</v>
      </c>
      <c r="V7" s="12"/>
      <c r="W7" s="13"/>
      <c r="X7" s="13"/>
      <c r="Y7" s="11"/>
      <c r="Z7" s="11" t="s">
        <v>24</v>
      </c>
      <c r="AA7" s="13"/>
      <c r="AB7" s="13"/>
      <c r="AC7" s="13"/>
      <c r="AD7" s="13"/>
      <c r="AE7" s="13"/>
      <c r="AF7" s="13"/>
      <c r="AG7" s="13"/>
      <c r="AH7" s="13"/>
    </row>
    <row r="8" spans="1:34" s="14" customFormat="1" ht="15.3">
      <c r="A8" s="8" t="s">
        <v>25</v>
      </c>
      <c r="B8" s="9"/>
      <c r="C8" s="9">
        <v>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10"/>
      <c r="X8" s="10"/>
      <c r="Y8" s="8"/>
      <c r="Z8" s="8" t="s">
        <v>25</v>
      </c>
      <c r="AA8" s="10"/>
      <c r="AB8" s="10"/>
      <c r="AC8" s="10"/>
      <c r="AD8" s="10"/>
      <c r="AE8" s="10"/>
      <c r="AF8" s="10"/>
      <c r="AG8" s="10"/>
      <c r="AH8" s="10"/>
    </row>
    <row r="9" spans="1:34" ht="15.3">
      <c r="A9" s="11" t="s">
        <v>26</v>
      </c>
      <c r="B9" s="12"/>
      <c r="C9" s="12"/>
      <c r="D9" s="12"/>
      <c r="E9" s="12"/>
      <c r="F9" s="12"/>
      <c r="G9" s="12">
        <v>2</v>
      </c>
      <c r="H9" s="12"/>
      <c r="I9" s="12"/>
      <c r="J9" s="12">
        <v>2</v>
      </c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3"/>
      <c r="X9" s="13"/>
      <c r="Y9" s="11"/>
      <c r="Z9" s="11" t="s">
        <v>26</v>
      </c>
      <c r="AA9" s="13"/>
      <c r="AB9" s="13"/>
      <c r="AC9" s="13"/>
      <c r="AD9" s="13"/>
      <c r="AE9" s="13"/>
      <c r="AF9" s="13"/>
      <c r="AG9" s="13"/>
      <c r="AH9" s="13"/>
    </row>
    <row r="10" spans="1:34" s="14" customFormat="1" ht="15.3">
      <c r="A10" s="8" t="s">
        <v>27</v>
      </c>
      <c r="B10" s="9"/>
      <c r="C10" s="9"/>
      <c r="D10" s="9">
        <v>2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10"/>
      <c r="X10" s="10"/>
      <c r="Y10" s="8"/>
      <c r="Z10" s="8" t="s">
        <v>27</v>
      </c>
      <c r="AA10" s="10"/>
      <c r="AB10" s="10"/>
      <c r="AC10" s="10"/>
      <c r="AD10" s="10"/>
      <c r="AE10" s="10"/>
      <c r="AF10" s="10"/>
      <c r="AG10" s="10"/>
      <c r="AH10" s="10"/>
    </row>
    <row r="11" spans="1:34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3"/>
      <c r="X11" s="13"/>
      <c r="Y11" s="11"/>
      <c r="Z11" s="15"/>
      <c r="AA11" s="13"/>
      <c r="AB11" s="13"/>
      <c r="AC11" s="13"/>
      <c r="AD11" s="13"/>
      <c r="AE11" s="13"/>
      <c r="AF11" s="13"/>
      <c r="AG11" s="13"/>
      <c r="AH11" s="13"/>
    </row>
    <row r="12" spans="1:34" ht="15.3">
      <c r="A12" s="16" t="s">
        <v>28</v>
      </c>
      <c r="B12" s="17">
        <v>2</v>
      </c>
      <c r="C12" s="17">
        <v>1</v>
      </c>
      <c r="D12" s="17"/>
      <c r="E12" s="17">
        <v>2</v>
      </c>
      <c r="F12" s="17">
        <v>1</v>
      </c>
      <c r="G12" s="94">
        <v>2</v>
      </c>
      <c r="H12" s="17">
        <v>2</v>
      </c>
      <c r="I12" s="17">
        <v>2</v>
      </c>
      <c r="J12" s="17">
        <v>2</v>
      </c>
      <c r="K12" s="17">
        <v>2</v>
      </c>
      <c r="L12" s="17">
        <v>2</v>
      </c>
      <c r="M12" s="17">
        <v>2</v>
      </c>
      <c r="N12" s="17">
        <v>2</v>
      </c>
      <c r="O12" s="17">
        <v>2</v>
      </c>
      <c r="P12" s="17">
        <v>2</v>
      </c>
      <c r="Q12" s="17">
        <v>2</v>
      </c>
      <c r="R12" s="17">
        <v>2</v>
      </c>
      <c r="S12" s="17">
        <v>2</v>
      </c>
      <c r="T12" s="17">
        <v>2</v>
      </c>
      <c r="U12" s="17">
        <v>2</v>
      </c>
      <c r="V12" s="17">
        <v>2</v>
      </c>
      <c r="Y12" s="15"/>
      <c r="Z12" s="16" t="s">
        <v>28</v>
      </c>
    </row>
    <row r="13" spans="1:34" s="20" customFormat="1" ht="15.3">
      <c r="A13" s="11" t="s">
        <v>29</v>
      </c>
      <c r="B13" s="18"/>
      <c r="C13" s="18"/>
      <c r="D13" s="18">
        <v>2</v>
      </c>
      <c r="E13" s="18"/>
      <c r="F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9"/>
      <c r="X13" s="19"/>
      <c r="Y13" s="16"/>
      <c r="Z13" s="11" t="s">
        <v>29</v>
      </c>
      <c r="AA13" s="19"/>
      <c r="AB13" s="19"/>
      <c r="AC13" s="19"/>
      <c r="AD13" s="19"/>
      <c r="AE13" s="19"/>
      <c r="AF13" s="19"/>
      <c r="AG13" s="19"/>
      <c r="AH13" s="19"/>
    </row>
    <row r="14" spans="1:34" ht="15.3">
      <c r="A14" s="16" t="s">
        <v>30</v>
      </c>
      <c r="B14" s="12"/>
      <c r="C14" s="12"/>
      <c r="D14" s="12">
        <v>1</v>
      </c>
      <c r="E14" s="12">
        <v>2</v>
      </c>
      <c r="F14" s="12">
        <v>2</v>
      </c>
      <c r="G14" s="12"/>
      <c r="H14" s="12"/>
      <c r="I14" s="12">
        <v>2</v>
      </c>
      <c r="J14" s="12">
        <v>2</v>
      </c>
      <c r="K14" s="12"/>
      <c r="L14" s="12">
        <v>1</v>
      </c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21"/>
      <c r="X14" s="21"/>
      <c r="Y14" s="28"/>
      <c r="Z14" s="16" t="s">
        <v>30</v>
      </c>
      <c r="AA14" s="13"/>
      <c r="AB14" s="13"/>
      <c r="AC14" s="13"/>
      <c r="AD14" s="13"/>
      <c r="AE14" s="13"/>
      <c r="AF14" s="13"/>
      <c r="AG14" s="13"/>
      <c r="AH14" s="13"/>
    </row>
    <row r="15" spans="1:34" s="20" customFormat="1" ht="15.3">
      <c r="A15" s="22" t="s">
        <v>31</v>
      </c>
      <c r="B15" s="18"/>
      <c r="C15" s="18"/>
      <c r="D15" s="18"/>
      <c r="E15" s="18"/>
      <c r="F15" s="18"/>
      <c r="G15" s="18"/>
      <c r="H15" s="18"/>
      <c r="I15" s="18"/>
      <c r="J15" s="18"/>
      <c r="K15" s="18">
        <v>1</v>
      </c>
      <c r="L15" s="18"/>
      <c r="M15" s="18"/>
      <c r="N15" s="18"/>
      <c r="O15" s="18"/>
      <c r="P15" s="18">
        <v>2</v>
      </c>
      <c r="Q15" s="18">
        <v>2</v>
      </c>
      <c r="R15" s="18">
        <v>2</v>
      </c>
      <c r="S15" s="18">
        <v>2</v>
      </c>
      <c r="T15" s="18">
        <v>2</v>
      </c>
      <c r="U15" s="18">
        <v>2</v>
      </c>
      <c r="V15" s="18"/>
      <c r="W15" s="23"/>
      <c r="X15" s="23"/>
      <c r="Y15" s="27"/>
      <c r="Z15" s="22" t="s">
        <v>31</v>
      </c>
      <c r="AA15" s="19"/>
      <c r="AB15" s="19"/>
      <c r="AC15" s="19"/>
      <c r="AD15" s="19"/>
      <c r="AE15" s="19"/>
      <c r="AF15" s="19"/>
      <c r="AG15" s="19"/>
      <c r="AH15" s="19"/>
    </row>
    <row r="16" spans="1:34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Y16" s="15"/>
      <c r="Z16" s="15"/>
    </row>
    <row r="17" spans="1:34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9">
        <v>2</v>
      </c>
      <c r="H17" s="9">
        <v>2</v>
      </c>
      <c r="I17" s="9">
        <v>2</v>
      </c>
      <c r="J17" s="9">
        <v>2</v>
      </c>
      <c r="K17" s="9">
        <v>2</v>
      </c>
      <c r="L17" s="9">
        <v>2</v>
      </c>
      <c r="M17" s="9">
        <v>2</v>
      </c>
      <c r="N17" s="9">
        <v>2</v>
      </c>
      <c r="O17" s="9">
        <v>2</v>
      </c>
      <c r="P17" s="9">
        <v>2</v>
      </c>
      <c r="Q17" s="9">
        <v>2</v>
      </c>
      <c r="R17" s="9">
        <v>2</v>
      </c>
      <c r="S17" s="9">
        <v>2</v>
      </c>
      <c r="T17" s="9">
        <v>2</v>
      </c>
      <c r="U17" s="9">
        <v>2</v>
      </c>
      <c r="V17" s="9">
        <v>2</v>
      </c>
      <c r="W17" s="10"/>
      <c r="X17" s="10"/>
      <c r="Y17" s="8"/>
      <c r="Z17" s="8" t="s">
        <v>32</v>
      </c>
      <c r="AA17" s="10"/>
      <c r="AB17" s="10"/>
      <c r="AC17" s="10"/>
      <c r="AD17" s="10"/>
      <c r="AE17" s="10"/>
      <c r="AF17" s="10"/>
      <c r="AG17" s="10"/>
      <c r="AH17" s="10"/>
    </row>
    <row r="18" spans="1:34" ht="15.3">
      <c r="A18" s="11" t="s">
        <v>33</v>
      </c>
      <c r="B18" s="12"/>
      <c r="C18" s="12">
        <v>2</v>
      </c>
      <c r="D18" s="12"/>
      <c r="E18" s="12">
        <v>2</v>
      </c>
      <c r="F18" s="12">
        <v>2</v>
      </c>
      <c r="G18" s="12"/>
      <c r="H18" s="12"/>
      <c r="I18" s="12"/>
      <c r="J18" s="12"/>
      <c r="K18" s="12">
        <v>1</v>
      </c>
      <c r="L18" s="12">
        <v>1</v>
      </c>
      <c r="M18" s="12">
        <v>1</v>
      </c>
      <c r="N18" s="12">
        <v>1</v>
      </c>
      <c r="O18" s="12">
        <v>1</v>
      </c>
      <c r="P18" s="12"/>
      <c r="Q18" s="12"/>
      <c r="R18" s="12"/>
      <c r="S18" s="12"/>
      <c r="T18" s="12"/>
      <c r="U18" s="12"/>
      <c r="V18" s="12"/>
      <c r="W18" s="21"/>
      <c r="X18" s="21"/>
      <c r="Y18" s="28"/>
      <c r="Z18" s="11" t="s">
        <v>33</v>
      </c>
      <c r="AA18" s="13"/>
      <c r="AB18" s="13"/>
      <c r="AC18" s="13"/>
      <c r="AD18" s="13"/>
      <c r="AE18" s="13"/>
      <c r="AF18" s="13"/>
      <c r="AG18" s="13"/>
      <c r="AH18" s="13"/>
    </row>
    <row r="19" spans="1:34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>
        <v>1</v>
      </c>
      <c r="G19" s="9">
        <v>2</v>
      </c>
      <c r="H19" s="9"/>
      <c r="I19" s="9">
        <v>2</v>
      </c>
      <c r="J19" s="9">
        <v>2</v>
      </c>
      <c r="K19" s="9">
        <v>1</v>
      </c>
      <c r="L19" s="9">
        <v>2</v>
      </c>
      <c r="M19" s="9">
        <v>1</v>
      </c>
      <c r="N19" s="9">
        <v>1</v>
      </c>
      <c r="O19" s="9">
        <v>1</v>
      </c>
      <c r="P19" s="9"/>
      <c r="Q19" s="9"/>
      <c r="R19" s="9"/>
      <c r="S19" s="9"/>
      <c r="T19" s="9"/>
      <c r="U19" s="9"/>
      <c r="V19" s="9"/>
      <c r="W19" s="24"/>
      <c r="X19" s="24"/>
      <c r="Y19" s="95"/>
      <c r="Z19" s="8" t="s">
        <v>34</v>
      </c>
      <c r="AA19" s="10"/>
      <c r="AB19" s="10"/>
      <c r="AC19" s="10"/>
      <c r="AD19" s="10"/>
      <c r="AE19" s="10"/>
      <c r="AF19" s="10"/>
      <c r="AG19" s="10"/>
      <c r="AH19" s="10"/>
    </row>
    <row r="20" spans="1:34" ht="15.3">
      <c r="A20" s="11" t="s">
        <v>35</v>
      </c>
      <c r="B20" s="12"/>
      <c r="C20" s="12">
        <v>2</v>
      </c>
      <c r="D20" s="12"/>
      <c r="E20" s="12">
        <v>2</v>
      </c>
      <c r="F20" s="12"/>
      <c r="G20" s="12"/>
      <c r="H20" s="12">
        <v>1</v>
      </c>
      <c r="I20" s="12"/>
      <c r="J20" s="12"/>
      <c r="K20" s="12"/>
      <c r="L20" s="12">
        <v>1</v>
      </c>
      <c r="M20" s="12">
        <v>1</v>
      </c>
      <c r="N20" s="12">
        <v>1</v>
      </c>
      <c r="O20" s="12">
        <v>1</v>
      </c>
      <c r="P20" s="12">
        <v>2</v>
      </c>
      <c r="Q20" s="12">
        <v>2</v>
      </c>
      <c r="R20" s="12">
        <v>2</v>
      </c>
      <c r="S20" s="12">
        <v>2</v>
      </c>
      <c r="T20" s="12">
        <v>2</v>
      </c>
      <c r="U20" s="12">
        <v>2</v>
      </c>
      <c r="V20" s="12"/>
      <c r="W20" s="21"/>
      <c r="X20" s="21"/>
      <c r="Y20" s="28"/>
      <c r="Z20" s="11" t="s">
        <v>35</v>
      </c>
      <c r="AA20" s="13"/>
      <c r="AB20" s="13"/>
      <c r="AC20" s="13"/>
      <c r="AD20" s="13"/>
      <c r="AE20" s="13"/>
      <c r="AF20" s="13"/>
      <c r="AG20" s="13"/>
      <c r="AH20" s="13"/>
    </row>
    <row r="21" spans="1:34" s="14" customFormat="1" ht="15.3">
      <c r="A21" s="8" t="s">
        <v>36</v>
      </c>
      <c r="B21" s="9"/>
      <c r="C21" s="9"/>
      <c r="D21" s="9"/>
      <c r="E21" s="9">
        <v>2</v>
      </c>
      <c r="F21" s="9"/>
      <c r="G21" s="9"/>
      <c r="H21" s="9">
        <v>1</v>
      </c>
      <c r="I21" s="9"/>
      <c r="J21" s="9"/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2</v>
      </c>
      <c r="Q21" s="9">
        <v>2</v>
      </c>
      <c r="R21" s="9">
        <v>2</v>
      </c>
      <c r="S21" s="9">
        <v>2</v>
      </c>
      <c r="T21" s="9">
        <v>2</v>
      </c>
      <c r="U21" s="9">
        <v>2</v>
      </c>
      <c r="V21" s="9"/>
      <c r="W21" s="24"/>
      <c r="X21" s="24"/>
      <c r="Y21" s="95"/>
      <c r="Z21" s="8" t="s">
        <v>36</v>
      </c>
      <c r="AA21" s="10"/>
      <c r="AB21" s="10"/>
      <c r="AC21" s="10"/>
      <c r="AD21" s="10"/>
      <c r="AE21" s="10"/>
      <c r="AF21" s="10"/>
      <c r="AG21" s="10"/>
      <c r="AH21" s="10"/>
    </row>
    <row r="22" spans="1:34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21"/>
      <c r="X22" s="21"/>
      <c r="Y22" s="28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1:34" ht="15.3">
      <c r="A23" s="15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Y23" s="15"/>
    </row>
    <row r="24" spans="1:34" s="20" customFormat="1" ht="15.3">
      <c r="A24" s="16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9"/>
      <c r="X24" s="19"/>
      <c r="Y24" s="16"/>
      <c r="Z24" s="19"/>
      <c r="AA24" s="19"/>
      <c r="AB24" s="19"/>
      <c r="AC24" s="19"/>
      <c r="AD24" s="19"/>
      <c r="AE24" s="19"/>
      <c r="AF24" s="19"/>
      <c r="AG24" s="19"/>
      <c r="AH24" s="19"/>
    </row>
    <row r="25" spans="1:34" ht="15.3">
      <c r="A25" s="11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3"/>
      <c r="X25" s="13"/>
      <c r="Y25" s="11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34" s="20" customFormat="1" ht="15.3">
      <c r="A26" s="16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9"/>
      <c r="X26" s="19"/>
      <c r="Y26" s="16"/>
      <c r="Z26" s="19"/>
      <c r="AA26" s="19"/>
      <c r="AB26" s="19"/>
      <c r="AC26" s="19"/>
      <c r="AD26" s="19"/>
      <c r="AE26" s="19"/>
      <c r="AF26" s="19"/>
      <c r="AG26" s="19"/>
      <c r="AH26" s="19"/>
    </row>
    <row r="27" spans="1:34" ht="15.3">
      <c r="A27" s="1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3"/>
      <c r="Y27" s="11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34" s="20" customFormat="1" ht="15.3">
      <c r="A28" s="26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23"/>
      <c r="X28" s="23"/>
      <c r="Y28" s="27"/>
      <c r="Z28" s="19"/>
      <c r="AA28" s="19"/>
      <c r="AB28" s="19"/>
      <c r="AC28" s="19"/>
      <c r="AD28" s="19"/>
      <c r="AE28" s="19"/>
      <c r="AF28" s="19"/>
      <c r="AG28" s="19"/>
      <c r="AH28" s="19"/>
    </row>
    <row r="29" spans="1:34" s="3" customFormat="1" ht="15.3">
      <c r="A29" s="25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21"/>
      <c r="X29" s="21"/>
      <c r="Y29" s="28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15.3">
      <c r="A30" s="15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Y30" s="15"/>
    </row>
    <row r="31" spans="1:34" s="14" customFormat="1" ht="15.3">
      <c r="A31" s="8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10"/>
      <c r="X31" s="10"/>
      <c r="Y31" s="8"/>
      <c r="Z31" s="10"/>
      <c r="AA31" s="10"/>
      <c r="AB31" s="10"/>
      <c r="AC31" s="10"/>
      <c r="AD31" s="10"/>
      <c r="AE31" s="10"/>
      <c r="AF31" s="10"/>
      <c r="AG31" s="10"/>
      <c r="AH31" s="10"/>
    </row>
    <row r="32" spans="1:34" ht="15.3">
      <c r="A32" s="25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21"/>
      <c r="X32" s="21"/>
      <c r="Y32" s="28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1:34" s="14" customFormat="1" ht="15.3">
      <c r="A33" s="8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10"/>
      <c r="X33" s="10"/>
      <c r="Y33" s="8"/>
      <c r="Z33" s="10"/>
      <c r="AA33" s="10"/>
      <c r="AB33" s="10"/>
      <c r="AC33" s="10"/>
      <c r="AD33" s="10"/>
      <c r="AE33" s="10"/>
      <c r="AF33" s="10"/>
      <c r="AG33" s="10"/>
      <c r="AH33" s="10"/>
    </row>
    <row r="34" spans="1:34" s="3" customFormat="1" ht="15.3">
      <c r="A34" s="1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3"/>
      <c r="X34" s="13"/>
      <c r="Y34" s="11"/>
      <c r="Z34" s="13"/>
      <c r="AA34" s="13"/>
      <c r="AB34" s="13"/>
      <c r="AC34" s="13"/>
      <c r="AD34" s="13"/>
      <c r="AE34" s="13"/>
      <c r="AF34" s="13"/>
      <c r="AG34" s="13"/>
      <c r="AH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A3" sqref="A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204</v>
      </c>
    </row>
    <row r="4" spans="1:27" s="3" customFormat="1">
      <c r="A4" s="3" t="s">
        <v>3</v>
      </c>
      <c r="B4" s="4">
        <v>0</v>
      </c>
      <c r="C4" s="4">
        <v>6.8749999999999992E-2</v>
      </c>
      <c r="D4" s="4">
        <v>0.15833333333333333</v>
      </c>
      <c r="E4" s="4">
        <v>0.17500000000000002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205</v>
      </c>
      <c r="C5" t="s">
        <v>206</v>
      </c>
      <c r="D5" t="s">
        <v>207</v>
      </c>
      <c r="E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/>
      <c r="D7" s="12">
        <v>2</v>
      </c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R12" s="15"/>
    </row>
    <row r="13" spans="1:27" s="20" customFormat="1" ht="15.3">
      <c r="A13" s="11" t="s">
        <v>29</v>
      </c>
      <c r="B13" s="18"/>
      <c r="C13" s="18">
        <v>2</v>
      </c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>
        <v>2</v>
      </c>
      <c r="E15" s="18">
        <v>2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1</v>
      </c>
      <c r="C19" s="9">
        <v>2</v>
      </c>
      <c r="D19" s="9">
        <v>2</v>
      </c>
      <c r="E19" s="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2</v>
      </c>
      <c r="C20" s="12">
        <v>1</v>
      </c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1</v>
      </c>
      <c r="C21" s="9"/>
      <c r="D21" s="9"/>
      <c r="E21" s="9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204</v>
      </c>
    </row>
    <row r="4" spans="1:27" s="33" customFormat="1">
      <c r="A4" s="33" t="s">
        <v>3</v>
      </c>
      <c r="B4" s="34">
        <v>0</v>
      </c>
      <c r="C4" s="34">
        <v>6.8750000000000006E-2</v>
      </c>
      <c r="D4" s="34">
        <v>0.15833333333333333</v>
      </c>
      <c r="E4" s="34">
        <v>0.17499999999999999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205</v>
      </c>
      <c r="C5" s="29" t="s">
        <v>206</v>
      </c>
      <c r="D5" s="29" t="s">
        <v>207</v>
      </c>
      <c r="E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>
        <v>2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2</v>
      </c>
      <c r="C19" s="88">
        <v>1</v>
      </c>
      <c r="D19" s="88">
        <v>2</v>
      </c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/>
      <c r="D20" s="52">
        <v>2</v>
      </c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HYPERLINK("https://archive.org/details/SundayMorningNewsFebruary102013","https://archive.org/details/SundayMorningNewsFebruary102013")</f>
        <v>https://archive.org/details/SundayMorningNewsFebruary102013</v>
      </c>
    </row>
    <row r="4" spans="1:26" ht="14.4">
      <c r="A4" s="62" t="s">
        <v>3</v>
      </c>
      <c r="B4" s="63">
        <v>0</v>
      </c>
      <c r="C4" s="63">
        <v>6.8749999999999992E-2</v>
      </c>
      <c r="D4" s="63">
        <v>0.15833333333333333</v>
      </c>
      <c r="E4" s="63">
        <v>0.17500000000000002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205</v>
      </c>
      <c r="C5" s="58" t="s">
        <v>206</v>
      </c>
      <c r="D5" s="58" t="s">
        <v>207</v>
      </c>
      <c r="E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0"/>
      <c r="D7" s="71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R12" s="73"/>
    </row>
    <row r="13" spans="1:26" ht="15.75" customHeight="1">
      <c r="A13" s="69" t="s">
        <v>29</v>
      </c>
      <c r="B13" s="75"/>
      <c r="C13" s="76">
        <v>2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6">
        <v>2</v>
      </c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1">
        <v>2</v>
      </c>
      <c r="C18" s="70"/>
      <c r="D18" s="70"/>
      <c r="E18" s="71">
        <v>2</v>
      </c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7"/>
      <c r="D21" s="67"/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SundayMorningNewsFebruary102013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15" workbookViewId="0">
      <selection activeCell="E21" sqref="E21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208</v>
      </c>
    </row>
    <row r="4" spans="1:27" s="3" customFormat="1">
      <c r="A4" s="3" t="s">
        <v>3</v>
      </c>
      <c r="B4" s="4">
        <v>0</v>
      </c>
      <c r="C4" s="4">
        <v>2.5694444444444447E-2</v>
      </c>
      <c r="D4" s="4">
        <v>4.5138888888888888E-2</v>
      </c>
      <c r="E4" s="4">
        <v>6.6666666666666666E-2</v>
      </c>
      <c r="F4" s="4">
        <v>9.7916666666666666E-2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209</v>
      </c>
      <c r="C5" t="s">
        <v>210</v>
      </c>
      <c r="D5" t="s">
        <v>14</v>
      </c>
      <c r="E5" t="s">
        <v>211</v>
      </c>
      <c r="F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>
        <v>2</v>
      </c>
      <c r="D6" s="9"/>
      <c r="E6" s="9">
        <v>2</v>
      </c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>
        <v>2</v>
      </c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>
        <v>2</v>
      </c>
      <c r="C8" s="9">
        <v>1</v>
      </c>
      <c r="D8" s="9"/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R12" s="15"/>
    </row>
    <row r="13" spans="1:27" s="20" customFormat="1" ht="15.3">
      <c r="A13" s="11" t="s">
        <v>29</v>
      </c>
      <c r="B13" s="18">
        <v>1</v>
      </c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>
        <v>2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>
        <v>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1</v>
      </c>
      <c r="C19" s="9">
        <v>1</v>
      </c>
      <c r="D19" s="9"/>
      <c r="E19" s="9">
        <v>2</v>
      </c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2</v>
      </c>
      <c r="C20" s="12">
        <v>2</v>
      </c>
      <c r="D20" s="12">
        <v>2</v>
      </c>
      <c r="E20" s="12">
        <v>1</v>
      </c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>
        <v>1</v>
      </c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74.xml><?xml version="1.0" encoding="utf-8"?>
<worksheet xmlns="http://schemas.openxmlformats.org/spreadsheetml/2006/main" xmlns:r="http://schemas.openxmlformats.org/officeDocument/2006/relationships">
  <dimension ref="A1:AMJ34"/>
  <sheetViews>
    <sheetView workbookViewId="0">
      <selection activeCell="A3" sqref="A3"/>
    </sheetView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208</v>
      </c>
    </row>
    <row r="4" spans="1:27" s="33" customFormat="1">
      <c r="A4" s="33" t="s">
        <v>3</v>
      </c>
      <c r="B4" s="34">
        <v>0</v>
      </c>
      <c r="C4" s="34">
        <v>2.5694444444444447E-2</v>
      </c>
      <c r="D4" s="34">
        <v>4.5138888888888888E-2</v>
      </c>
      <c r="E4" s="34">
        <v>6.6666666666666666E-2</v>
      </c>
      <c r="F4" s="34">
        <v>9.7916666666666666E-2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209</v>
      </c>
      <c r="C5" s="29" t="s">
        <v>210</v>
      </c>
      <c r="D5" s="29" t="s">
        <v>14</v>
      </c>
      <c r="E5" s="29" t="s">
        <v>211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2</v>
      </c>
      <c r="C6" s="88">
        <v>2</v>
      </c>
      <c r="D6" s="88"/>
      <c r="E6" s="88">
        <v>1</v>
      </c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>
        <v>1</v>
      </c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>
        <v>2</v>
      </c>
      <c r="C8" s="88">
        <v>2</v>
      </c>
      <c r="D8" s="88"/>
      <c r="E8" s="88">
        <v>1</v>
      </c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>
        <v>2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1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1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1</v>
      </c>
      <c r="D19" s="88"/>
      <c r="E19" s="88">
        <v>2</v>
      </c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>
        <v>1</v>
      </c>
      <c r="E20" s="52">
        <v>2</v>
      </c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HYPERLINK("https://archive.org/details/12pmnewsfeb152013","https://archive.org/details/12pmnewsfeb152013")</f>
        <v>https://archive.org/details/12pmnewsfeb152013</v>
      </c>
    </row>
    <row r="4" spans="1:26" ht="14.4">
      <c r="A4" s="62" t="s">
        <v>3</v>
      </c>
      <c r="B4" s="63">
        <v>0</v>
      </c>
      <c r="C4" s="63">
        <v>2.5694444444444447E-2</v>
      </c>
      <c r="D4" s="63">
        <v>4.5138888888888888E-2</v>
      </c>
      <c r="E4" s="63">
        <v>6.6666666666666666E-2</v>
      </c>
      <c r="F4" s="63">
        <v>9.7916666666666666E-2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209</v>
      </c>
      <c r="C5" s="58" t="s">
        <v>210</v>
      </c>
      <c r="D5" s="58" t="s">
        <v>14</v>
      </c>
      <c r="E5" s="58" t="s">
        <v>211</v>
      </c>
      <c r="F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2</v>
      </c>
      <c r="D6" s="67"/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1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8">
        <v>2</v>
      </c>
      <c r="C8" s="68">
        <v>2</v>
      </c>
      <c r="D8" s="67"/>
      <c r="E8" s="68">
        <v>2</v>
      </c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6">
        <v>2</v>
      </c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8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1">
        <v>1</v>
      </c>
      <c r="E18" s="70"/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7"/>
      <c r="E19" s="68">
        <v>2</v>
      </c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1">
        <v>2</v>
      </c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8">
        <v>2</v>
      </c>
      <c r="E21" s="67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12pmnewsfeb152013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E13" sqref="E13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212</v>
      </c>
    </row>
    <row r="4" spans="1:27" s="3" customFormat="1">
      <c r="A4" s="3" t="s">
        <v>3</v>
      </c>
      <c r="B4" s="4">
        <v>0</v>
      </c>
      <c r="C4" s="4">
        <v>4.3750000000000004E-2</v>
      </c>
      <c r="D4" s="4">
        <v>6.3888888888888884E-2</v>
      </c>
      <c r="E4" s="4">
        <v>8.9583333333333334E-2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213</v>
      </c>
      <c r="C5" t="s">
        <v>161</v>
      </c>
      <c r="D5" t="s">
        <v>214</v>
      </c>
      <c r="E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/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/>
      <c r="D7" s="12">
        <v>2</v>
      </c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>
        <v>2</v>
      </c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/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>
        <v>2</v>
      </c>
      <c r="F15" s="18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12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/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2</v>
      </c>
      <c r="C20" s="12">
        <v>1</v>
      </c>
      <c r="D20" s="12">
        <v>2</v>
      </c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/>
      <c r="D21" s="9">
        <v>1</v>
      </c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77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212</v>
      </c>
    </row>
    <row r="4" spans="1:27" s="33" customFormat="1">
      <c r="A4" s="33" t="s">
        <v>3</v>
      </c>
      <c r="B4" s="34">
        <v>0</v>
      </c>
      <c r="C4" s="34">
        <v>4.3749999999999997E-2</v>
      </c>
      <c r="D4" s="34">
        <v>6.3888888888888884E-2</v>
      </c>
      <c r="E4" s="34">
        <v>8.9583333333333334E-2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213</v>
      </c>
      <c r="C5" s="29" t="s">
        <v>161</v>
      </c>
      <c r="D5" s="29" t="s">
        <v>214</v>
      </c>
      <c r="E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/>
      <c r="E6" s="88"/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>
        <v>2</v>
      </c>
      <c r="C7" s="52"/>
      <c r="D7" s="52">
        <v>1</v>
      </c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/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/>
      <c r="R12" s="43"/>
    </row>
    <row r="13" spans="1:27" s="46" customFormat="1" ht="15.3">
      <c r="A13" s="40" t="s">
        <v>29</v>
      </c>
      <c r="B13" s="54">
        <v>1</v>
      </c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>
        <v>2</v>
      </c>
      <c r="F15" s="54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52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/>
      <c r="E19" s="88"/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1</v>
      </c>
      <c r="C20" s="52"/>
      <c r="D20" s="52">
        <v>1</v>
      </c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>
        <v>1</v>
      </c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HYPERLINK("https://archive.org/details/3pmnewsfeb182013","https://archive.org/details/3pmnewsfeb182013")</f>
        <v>https://archive.org/details/3pmnewsfeb182013</v>
      </c>
    </row>
    <row r="4" spans="1:26" ht="14.4">
      <c r="A4" s="62" t="s">
        <v>3</v>
      </c>
      <c r="B4" s="63">
        <v>0</v>
      </c>
      <c r="C4" s="63">
        <v>4.3750000000000004E-2</v>
      </c>
      <c r="D4" s="63">
        <v>6.3888888888888884E-2</v>
      </c>
      <c r="E4" s="63">
        <v>8.9583333333333334E-2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213</v>
      </c>
      <c r="C5" s="58" t="s">
        <v>161</v>
      </c>
      <c r="D5" s="58" t="s">
        <v>214</v>
      </c>
      <c r="E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0"/>
      <c r="D7" s="71">
        <v>2</v>
      </c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8"/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6">
        <v>2</v>
      </c>
      <c r="F15" s="75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2</v>
      </c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7"/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0"/>
      <c r="D20" s="71">
        <v>2</v>
      </c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7"/>
      <c r="D21" s="68">
        <v>2</v>
      </c>
      <c r="E21" s="67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3pmnewsfeb182013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F15" sqref="F15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215</v>
      </c>
    </row>
    <row r="4" spans="1:27" s="3" customFormat="1">
      <c r="A4" s="3" t="s">
        <v>3</v>
      </c>
      <c r="B4" s="4">
        <v>0</v>
      </c>
      <c r="C4" s="4">
        <v>2.0833333333333332E-2</v>
      </c>
      <c r="D4" s="4">
        <v>5.1388888888888894E-2</v>
      </c>
      <c r="E4" s="4">
        <v>6.5277777777777782E-2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216</v>
      </c>
      <c r="C5" t="s">
        <v>217</v>
      </c>
      <c r="D5" t="s">
        <v>132</v>
      </c>
      <c r="E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/>
      <c r="D6" s="9">
        <v>2</v>
      </c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>
        <v>2</v>
      </c>
      <c r="D10" s="9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R12" s="15"/>
    </row>
    <row r="13" spans="1:27" s="20" customFormat="1" ht="15.3">
      <c r="A13" s="11" t="s">
        <v>29</v>
      </c>
      <c r="B13" s="18"/>
      <c r="C13" s="18">
        <v>1</v>
      </c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>
        <v>1</v>
      </c>
      <c r="E14" s="1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>
        <v>2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1</v>
      </c>
      <c r="C19" s="9">
        <v>1</v>
      </c>
      <c r="D19" s="9">
        <v>1</v>
      </c>
      <c r="E19" s="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2</v>
      </c>
      <c r="C20" s="12"/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1</v>
      </c>
      <c r="E21" s="9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7" width="9.1015625" style="30" customWidth="1"/>
    <col min="8" max="8" width="11.89453125" style="30" customWidth="1"/>
    <col min="9" max="1024" width="9.1015625" style="30" customWidth="1"/>
    <col min="1025" max="16384" width="8.83984375" style="29"/>
  </cols>
  <sheetData>
    <row r="1" spans="1:34">
      <c r="A1" s="29" t="s">
        <v>37</v>
      </c>
    </row>
    <row r="2" spans="1:34">
      <c r="A2" s="31" t="s">
        <v>38</v>
      </c>
    </row>
    <row r="3" spans="1:34">
      <c r="A3" s="32" t="s">
        <v>55</v>
      </c>
    </row>
    <row r="4" spans="1:34" s="33" customFormat="1">
      <c r="A4" s="33" t="s">
        <v>3</v>
      </c>
      <c r="B4" s="34">
        <v>0</v>
      </c>
      <c r="C4" s="34">
        <v>4.8611111111111112E-3</v>
      </c>
      <c r="D4" s="34">
        <v>3.1944444444444449E-2</v>
      </c>
      <c r="E4" s="34">
        <v>7.1527777777777773E-2</v>
      </c>
      <c r="F4" s="34">
        <v>0.11527777777777778</v>
      </c>
      <c r="G4" s="34">
        <v>0.15277777777777779</v>
      </c>
      <c r="H4" s="34">
        <v>0.19513888888888889</v>
      </c>
      <c r="I4" s="34">
        <v>0.22638888888888889</v>
      </c>
      <c r="J4" s="34">
        <v>0.25972222222222224</v>
      </c>
      <c r="K4" s="34">
        <v>0.30902777777777779</v>
      </c>
      <c r="L4" s="34">
        <v>0.32361111111111113</v>
      </c>
      <c r="M4" s="34">
        <v>0.33541666666666664</v>
      </c>
      <c r="N4" s="34">
        <v>0.35138888888888886</v>
      </c>
      <c r="O4" s="34">
        <v>0.37083333333333329</v>
      </c>
      <c r="P4" s="34">
        <v>0.4145833333333333</v>
      </c>
      <c r="Q4" s="34">
        <v>0.42986111111111114</v>
      </c>
      <c r="R4" s="34">
        <v>0.43819444444444444</v>
      </c>
      <c r="S4" s="87">
        <v>0.44722222222222224</v>
      </c>
      <c r="T4" s="87">
        <v>0.45277777777777778</v>
      </c>
      <c r="U4" s="34">
        <v>0.45625000000000004</v>
      </c>
      <c r="V4" s="34">
        <v>0.46111111111111108</v>
      </c>
      <c r="X4" s="34"/>
      <c r="Y4" s="34"/>
      <c r="Z4" s="36"/>
      <c r="AA4" s="36"/>
      <c r="AB4" s="36"/>
      <c r="AC4" s="36"/>
      <c r="AD4" s="36"/>
      <c r="AE4" s="36"/>
      <c r="AF4" s="36"/>
      <c r="AG4" s="36"/>
      <c r="AH4" s="36"/>
    </row>
    <row r="5" spans="1:34">
      <c r="B5" s="29" t="s">
        <v>4</v>
      </c>
      <c r="C5" s="29" t="s">
        <v>56</v>
      </c>
      <c r="D5" s="29" t="s">
        <v>57</v>
      </c>
      <c r="E5" s="29" t="s">
        <v>58</v>
      </c>
      <c r="F5" s="29" t="s">
        <v>59</v>
      </c>
      <c r="G5" s="29" t="s">
        <v>60</v>
      </c>
      <c r="H5" s="29" t="s">
        <v>61</v>
      </c>
      <c r="I5" s="29" t="s">
        <v>62</v>
      </c>
      <c r="J5" s="29" t="s">
        <v>69</v>
      </c>
      <c r="K5" s="29" t="s">
        <v>64</v>
      </c>
      <c r="L5" s="29" t="s">
        <v>65</v>
      </c>
      <c r="M5" s="29" t="s">
        <v>49</v>
      </c>
      <c r="N5" s="29" t="s">
        <v>66</v>
      </c>
      <c r="O5" s="29" t="s">
        <v>67</v>
      </c>
      <c r="P5" s="29" t="s">
        <v>17</v>
      </c>
      <c r="Q5" s="29" t="s">
        <v>68</v>
      </c>
      <c r="R5" s="29" t="s">
        <v>53</v>
      </c>
      <c r="S5" s="29" t="s">
        <v>19</v>
      </c>
      <c r="T5" s="29" t="s">
        <v>20</v>
      </c>
      <c r="U5" s="29" t="s">
        <v>21</v>
      </c>
      <c r="V5" s="29" t="s">
        <v>22</v>
      </c>
      <c r="Z5" s="37"/>
      <c r="AA5" s="37"/>
      <c r="AB5" s="37"/>
      <c r="AC5" s="37"/>
      <c r="AD5" s="37"/>
      <c r="AE5" s="37"/>
      <c r="AG5" s="37"/>
      <c r="AH5" s="37"/>
    </row>
    <row r="6" spans="1:34" ht="15.3">
      <c r="A6" s="38" t="s">
        <v>23</v>
      </c>
      <c r="B6" s="88"/>
      <c r="C6" s="88">
        <v>2</v>
      </c>
      <c r="D6" s="88"/>
      <c r="E6" s="88">
        <v>2</v>
      </c>
      <c r="F6" s="88">
        <v>1</v>
      </c>
      <c r="G6" s="88"/>
      <c r="H6" s="88"/>
      <c r="I6" s="88">
        <v>1</v>
      </c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39"/>
      <c r="X6" s="39"/>
      <c r="Y6" s="38"/>
      <c r="Z6" s="38" t="s">
        <v>23</v>
      </c>
      <c r="AA6" s="39"/>
      <c r="AB6" s="39"/>
      <c r="AC6" s="39"/>
      <c r="AD6" s="39"/>
      <c r="AE6" s="39"/>
      <c r="AF6" s="39"/>
      <c r="AG6" s="39"/>
      <c r="AH6" s="39"/>
    </row>
    <row r="7" spans="1:34" ht="15.3">
      <c r="A7" s="40" t="s">
        <v>24</v>
      </c>
      <c r="B7" s="52"/>
      <c r="C7" s="52"/>
      <c r="D7" s="52"/>
      <c r="E7" s="52"/>
      <c r="F7" s="52"/>
      <c r="G7" s="52">
        <v>1</v>
      </c>
      <c r="H7" s="52">
        <v>1</v>
      </c>
      <c r="I7" s="52"/>
      <c r="J7" s="52">
        <v>1</v>
      </c>
      <c r="K7" s="52">
        <v>1</v>
      </c>
      <c r="L7" s="52">
        <v>1</v>
      </c>
      <c r="M7" s="52">
        <v>1</v>
      </c>
      <c r="N7" s="52">
        <v>1</v>
      </c>
      <c r="O7" s="52">
        <v>1</v>
      </c>
      <c r="P7" s="52"/>
      <c r="Q7" s="52"/>
      <c r="R7" s="52"/>
      <c r="S7" s="52"/>
      <c r="T7" s="52"/>
      <c r="U7" s="52"/>
      <c r="V7" s="52"/>
      <c r="W7" s="41"/>
      <c r="X7" s="41"/>
      <c r="Y7" s="40"/>
      <c r="Z7" s="40" t="s">
        <v>24</v>
      </c>
      <c r="AA7" s="41"/>
      <c r="AB7" s="41"/>
      <c r="AC7" s="41"/>
      <c r="AD7" s="41"/>
      <c r="AE7" s="41"/>
      <c r="AF7" s="41"/>
      <c r="AG7" s="41"/>
      <c r="AH7" s="41"/>
    </row>
    <row r="8" spans="1:34" s="42" customFormat="1" ht="15.3">
      <c r="A8" s="38" t="s">
        <v>25</v>
      </c>
      <c r="B8" s="88"/>
      <c r="C8" s="88">
        <v>2</v>
      </c>
      <c r="D8" s="88"/>
      <c r="E8" s="88"/>
      <c r="F8" s="88"/>
      <c r="G8" s="88"/>
      <c r="H8" s="88"/>
      <c r="I8" s="88">
        <v>1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39"/>
      <c r="X8" s="39"/>
      <c r="Y8" s="38"/>
      <c r="Z8" s="38" t="s">
        <v>25</v>
      </c>
      <c r="AA8" s="39"/>
      <c r="AB8" s="39"/>
      <c r="AC8" s="39"/>
      <c r="AD8" s="39"/>
      <c r="AE8" s="39"/>
      <c r="AF8" s="39"/>
      <c r="AG8" s="39"/>
      <c r="AH8" s="39"/>
    </row>
    <row r="9" spans="1:34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>
        <v>1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41"/>
      <c r="X9" s="41"/>
      <c r="Y9" s="40"/>
      <c r="Z9" s="40" t="s">
        <v>26</v>
      </c>
      <c r="AA9" s="41"/>
      <c r="AB9" s="41"/>
      <c r="AC9" s="41"/>
      <c r="AD9" s="41"/>
      <c r="AE9" s="41"/>
      <c r="AF9" s="41"/>
      <c r="AG9" s="41"/>
      <c r="AH9" s="41"/>
    </row>
    <row r="10" spans="1:34" s="42" customFormat="1" ht="15.3">
      <c r="A10" s="38" t="s">
        <v>27</v>
      </c>
      <c r="B10" s="88"/>
      <c r="C10" s="88"/>
      <c r="D10" s="88">
        <v>1</v>
      </c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39"/>
      <c r="X10" s="39"/>
      <c r="Y10" s="38"/>
      <c r="Z10" s="38" t="s">
        <v>27</v>
      </c>
      <c r="AA10" s="39"/>
      <c r="AB10" s="39"/>
      <c r="AC10" s="39"/>
      <c r="AD10" s="39"/>
      <c r="AE10" s="39"/>
      <c r="AF10" s="39"/>
      <c r="AG10" s="39"/>
      <c r="AH10" s="39"/>
    </row>
    <row r="11" spans="1:34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41"/>
      <c r="X11" s="41"/>
      <c r="Y11" s="40"/>
      <c r="Z11" s="43"/>
      <c r="AA11" s="41"/>
      <c r="AB11" s="41"/>
      <c r="AC11" s="41"/>
      <c r="AD11" s="41"/>
      <c r="AE11" s="41"/>
      <c r="AF11" s="41"/>
      <c r="AG11" s="41"/>
      <c r="AH11" s="41"/>
    </row>
    <row r="12" spans="1:34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96">
        <v>2</v>
      </c>
      <c r="H12" s="53">
        <v>2</v>
      </c>
      <c r="I12" s="53">
        <v>2</v>
      </c>
      <c r="J12" s="53">
        <v>2</v>
      </c>
      <c r="K12" s="53">
        <v>2</v>
      </c>
      <c r="L12" s="53">
        <v>2</v>
      </c>
      <c r="M12" s="53">
        <v>2</v>
      </c>
      <c r="N12" s="53">
        <v>1</v>
      </c>
      <c r="O12" s="53">
        <v>2</v>
      </c>
      <c r="P12" s="53">
        <v>2</v>
      </c>
      <c r="Q12" s="53">
        <v>2</v>
      </c>
      <c r="R12" s="53">
        <v>2</v>
      </c>
      <c r="S12" s="53">
        <v>2</v>
      </c>
      <c r="T12" s="53">
        <v>2</v>
      </c>
      <c r="U12" s="53">
        <v>2</v>
      </c>
      <c r="V12" s="53">
        <v>2</v>
      </c>
      <c r="Y12" s="43"/>
      <c r="Z12" s="44" t="s">
        <v>28</v>
      </c>
    </row>
    <row r="13" spans="1:34" s="46" customFormat="1" ht="15.3">
      <c r="A13" s="40" t="s">
        <v>29</v>
      </c>
      <c r="B13" s="54">
        <v>1</v>
      </c>
      <c r="C13" s="54"/>
      <c r="D13" s="54">
        <v>1</v>
      </c>
      <c r="E13" s="54">
        <v>1</v>
      </c>
      <c r="F13" s="54"/>
      <c r="H13" s="54"/>
      <c r="I13" s="54"/>
      <c r="J13" s="54"/>
      <c r="K13" s="54"/>
      <c r="L13" s="54">
        <v>1</v>
      </c>
      <c r="M13" s="54"/>
      <c r="N13" s="54"/>
      <c r="O13" s="54"/>
      <c r="P13" s="54"/>
      <c r="Q13" s="54"/>
      <c r="R13" s="54"/>
      <c r="S13" s="54"/>
      <c r="T13" s="54"/>
      <c r="U13" s="54"/>
      <c r="V13" s="54">
        <v>2</v>
      </c>
      <c r="W13" s="45"/>
      <c r="X13" s="45"/>
      <c r="Y13" s="44"/>
      <c r="Z13" s="40" t="s">
        <v>29</v>
      </c>
      <c r="AA13" s="45"/>
      <c r="AB13" s="45"/>
      <c r="AC13" s="45"/>
      <c r="AD13" s="45"/>
      <c r="AE13" s="45"/>
      <c r="AF13" s="45"/>
      <c r="AG13" s="45"/>
      <c r="AH13" s="45"/>
    </row>
    <row r="14" spans="1:34" ht="15.3">
      <c r="A14" s="44" t="s">
        <v>30</v>
      </c>
      <c r="B14" s="52"/>
      <c r="C14" s="52"/>
      <c r="D14" s="52"/>
      <c r="E14" s="52"/>
      <c r="F14" s="52"/>
      <c r="G14" s="52"/>
      <c r="H14" s="52">
        <v>1</v>
      </c>
      <c r="I14" s="52"/>
      <c r="J14" s="52">
        <v>1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47"/>
      <c r="X14" s="47"/>
      <c r="Y14" s="57"/>
      <c r="Z14" s="44" t="s">
        <v>30</v>
      </c>
      <c r="AA14" s="41"/>
      <c r="AB14" s="41"/>
      <c r="AC14" s="41"/>
      <c r="AD14" s="41"/>
      <c r="AE14" s="41"/>
      <c r="AF14" s="41"/>
      <c r="AG14" s="41"/>
      <c r="AH14" s="41"/>
    </row>
    <row r="15" spans="1:34" s="46" customFormat="1" ht="15.3">
      <c r="A15" s="48" t="s">
        <v>31</v>
      </c>
      <c r="B15" s="54"/>
      <c r="C15" s="54"/>
      <c r="D15" s="54"/>
      <c r="E15" s="54"/>
      <c r="F15" s="54"/>
      <c r="G15" s="54"/>
      <c r="H15" s="54"/>
      <c r="I15" s="54"/>
      <c r="J15" s="54"/>
      <c r="K15" s="54">
        <v>1</v>
      </c>
      <c r="L15" s="54"/>
      <c r="M15" s="54"/>
      <c r="N15" s="54"/>
      <c r="O15" s="54"/>
      <c r="P15" s="54">
        <v>2</v>
      </c>
      <c r="Q15" s="54">
        <v>2</v>
      </c>
      <c r="R15" s="54">
        <v>2</v>
      </c>
      <c r="S15" s="54">
        <v>2</v>
      </c>
      <c r="T15" s="54">
        <v>2</v>
      </c>
      <c r="U15" s="54">
        <v>2</v>
      </c>
      <c r="V15" s="54"/>
      <c r="W15" s="49"/>
      <c r="X15" s="49"/>
      <c r="Y15" s="56"/>
      <c r="Z15" s="48" t="s">
        <v>31</v>
      </c>
      <c r="AA15" s="45"/>
      <c r="AB15" s="45"/>
      <c r="AC15" s="45"/>
      <c r="AD15" s="45"/>
      <c r="AE15" s="45"/>
      <c r="AF15" s="45"/>
      <c r="AG15" s="45"/>
      <c r="AH15" s="45"/>
    </row>
    <row r="16" spans="1:34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Y16" s="43"/>
      <c r="Z16" s="43"/>
    </row>
    <row r="17" spans="1:34" s="42" customFormat="1" ht="15.3">
      <c r="A17" s="38" t="s">
        <v>32</v>
      </c>
      <c r="B17" s="88"/>
      <c r="C17" s="88">
        <v>2</v>
      </c>
      <c r="D17" s="88">
        <v>2</v>
      </c>
      <c r="E17" s="88">
        <v>2</v>
      </c>
      <c r="F17" s="88">
        <v>2</v>
      </c>
      <c r="G17" s="88">
        <v>2</v>
      </c>
      <c r="H17" s="88">
        <v>2</v>
      </c>
      <c r="I17" s="88">
        <v>2</v>
      </c>
      <c r="J17" s="88">
        <v>2</v>
      </c>
      <c r="K17" s="88">
        <v>2</v>
      </c>
      <c r="L17" s="88">
        <v>2</v>
      </c>
      <c r="M17" s="88">
        <v>2</v>
      </c>
      <c r="N17" s="88">
        <v>2</v>
      </c>
      <c r="O17" s="88">
        <v>2</v>
      </c>
      <c r="P17" s="88">
        <v>2</v>
      </c>
      <c r="Q17" s="88">
        <v>2</v>
      </c>
      <c r="R17" s="88">
        <v>2</v>
      </c>
      <c r="S17" s="88">
        <v>2</v>
      </c>
      <c r="T17" s="88">
        <v>2</v>
      </c>
      <c r="U17" s="88">
        <v>2</v>
      </c>
      <c r="V17" s="88">
        <v>2</v>
      </c>
      <c r="W17" s="39"/>
      <c r="X17" s="39"/>
      <c r="Y17" s="38"/>
      <c r="Z17" s="38" t="s">
        <v>32</v>
      </c>
      <c r="AA17" s="39"/>
      <c r="AB17" s="39"/>
      <c r="AC17" s="39"/>
      <c r="AD17" s="39"/>
      <c r="AE17" s="39"/>
      <c r="AF17" s="39"/>
      <c r="AG17" s="39"/>
      <c r="AH17" s="39"/>
    </row>
    <row r="18" spans="1:34" ht="15.3">
      <c r="A18" s="40" t="s">
        <v>33</v>
      </c>
      <c r="B18" s="52"/>
      <c r="C18" s="52">
        <v>2</v>
      </c>
      <c r="D18" s="52"/>
      <c r="E18" s="52"/>
      <c r="F18" s="52">
        <v>2</v>
      </c>
      <c r="G18" s="52"/>
      <c r="H18" s="52"/>
      <c r="I18" s="52"/>
      <c r="J18" s="52"/>
      <c r="K18" s="52">
        <v>2</v>
      </c>
      <c r="L18" s="52">
        <v>2</v>
      </c>
      <c r="M18" s="52">
        <v>2</v>
      </c>
      <c r="N18" s="52">
        <v>2</v>
      </c>
      <c r="O18" s="52">
        <v>2</v>
      </c>
      <c r="P18" s="52"/>
      <c r="Q18" s="52"/>
      <c r="R18" s="52"/>
      <c r="S18" s="52"/>
      <c r="T18" s="52"/>
      <c r="U18" s="52"/>
      <c r="V18" s="52"/>
      <c r="W18" s="47"/>
      <c r="X18" s="47"/>
      <c r="Y18" s="57"/>
      <c r="Z18" s="40" t="s">
        <v>33</v>
      </c>
      <c r="AA18" s="41"/>
      <c r="AB18" s="41"/>
      <c r="AC18" s="41"/>
      <c r="AD18" s="41"/>
      <c r="AE18" s="41"/>
      <c r="AF18" s="41"/>
      <c r="AG18" s="41"/>
      <c r="AH18" s="41"/>
    </row>
    <row r="19" spans="1:34" s="42" customFormat="1" ht="15.3">
      <c r="A19" s="38" t="s">
        <v>34</v>
      </c>
      <c r="B19" s="88"/>
      <c r="C19" s="88">
        <v>2</v>
      </c>
      <c r="D19" s="88">
        <v>2</v>
      </c>
      <c r="E19" s="88">
        <v>2</v>
      </c>
      <c r="F19" s="88"/>
      <c r="G19" s="88">
        <v>2</v>
      </c>
      <c r="H19" s="88"/>
      <c r="I19" s="88">
        <v>1</v>
      </c>
      <c r="J19" s="88">
        <v>1</v>
      </c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50"/>
      <c r="X19" s="50"/>
      <c r="Y19" s="97"/>
      <c r="Z19" s="38" t="s">
        <v>34</v>
      </c>
      <c r="AA19" s="39"/>
      <c r="AB19" s="39"/>
      <c r="AC19" s="39"/>
      <c r="AD19" s="39"/>
      <c r="AE19" s="39"/>
      <c r="AF19" s="39"/>
      <c r="AG19" s="39"/>
      <c r="AH19" s="39"/>
    </row>
    <row r="20" spans="1:34" ht="15.3">
      <c r="A20" s="40" t="s">
        <v>35</v>
      </c>
      <c r="B20" s="52"/>
      <c r="C20" s="52">
        <v>2</v>
      </c>
      <c r="D20" s="52">
        <v>2</v>
      </c>
      <c r="E20" s="52">
        <v>2</v>
      </c>
      <c r="F20" s="52">
        <v>1</v>
      </c>
      <c r="G20" s="52">
        <v>2</v>
      </c>
      <c r="H20" s="52">
        <v>1</v>
      </c>
      <c r="I20" s="52"/>
      <c r="J20" s="52"/>
      <c r="K20" s="52"/>
      <c r="L20" s="52">
        <v>1</v>
      </c>
      <c r="M20" s="52">
        <v>1</v>
      </c>
      <c r="N20" s="52">
        <v>1</v>
      </c>
      <c r="O20" s="52"/>
      <c r="P20" s="52">
        <v>1</v>
      </c>
      <c r="Q20" s="52">
        <v>1</v>
      </c>
      <c r="R20" s="52">
        <v>1</v>
      </c>
      <c r="S20" s="52">
        <v>1</v>
      </c>
      <c r="T20" s="52">
        <v>1</v>
      </c>
      <c r="U20" s="52">
        <v>1</v>
      </c>
      <c r="V20" s="52"/>
      <c r="W20" s="47"/>
      <c r="X20" s="47"/>
      <c r="Y20" s="57"/>
      <c r="Z20" s="40" t="s">
        <v>35</v>
      </c>
      <c r="AA20" s="41"/>
      <c r="AB20" s="41"/>
      <c r="AC20" s="41"/>
      <c r="AD20" s="41"/>
      <c r="AE20" s="41"/>
      <c r="AF20" s="41"/>
      <c r="AG20" s="41"/>
      <c r="AH20" s="41"/>
    </row>
    <row r="21" spans="1:34" s="42" customFormat="1" ht="15.3">
      <c r="A21" s="38" t="s">
        <v>36</v>
      </c>
      <c r="B21" s="88"/>
      <c r="C21" s="88">
        <v>1</v>
      </c>
      <c r="D21" s="88"/>
      <c r="E21" s="88">
        <v>2</v>
      </c>
      <c r="F21" s="88">
        <v>1</v>
      </c>
      <c r="G21" s="88">
        <v>1</v>
      </c>
      <c r="H21" s="88">
        <v>1</v>
      </c>
      <c r="I21" s="88"/>
      <c r="J21" s="88"/>
      <c r="K21" s="88">
        <v>2</v>
      </c>
      <c r="L21" s="88">
        <v>2</v>
      </c>
      <c r="M21" s="88">
        <v>1</v>
      </c>
      <c r="N21" s="88">
        <v>1</v>
      </c>
      <c r="O21" s="88">
        <v>2</v>
      </c>
      <c r="P21" s="88">
        <v>2</v>
      </c>
      <c r="Q21" s="88">
        <v>2</v>
      </c>
      <c r="R21" s="88">
        <v>2</v>
      </c>
      <c r="S21" s="88">
        <v>2</v>
      </c>
      <c r="T21" s="88">
        <v>2</v>
      </c>
      <c r="U21" s="88">
        <v>2</v>
      </c>
      <c r="V21" s="88">
        <v>2</v>
      </c>
      <c r="W21" s="50"/>
      <c r="X21" s="50"/>
      <c r="Y21" s="97"/>
      <c r="Z21" s="38" t="s">
        <v>36</v>
      </c>
      <c r="AA21" s="39"/>
      <c r="AB21" s="39"/>
      <c r="AC21" s="39"/>
      <c r="AD21" s="39"/>
      <c r="AE21" s="39"/>
      <c r="AF21" s="39"/>
      <c r="AG21" s="39"/>
      <c r="AH21" s="39"/>
    </row>
    <row r="22" spans="1:34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47"/>
      <c r="X22" s="47"/>
      <c r="Y22" s="57"/>
      <c r="Z22" s="41"/>
      <c r="AA22" s="41"/>
      <c r="AB22" s="41"/>
      <c r="AC22" s="41"/>
      <c r="AD22" s="41"/>
      <c r="AE22" s="41"/>
      <c r="AF22" s="41"/>
      <c r="AG22" s="41"/>
      <c r="AH22" s="41"/>
    </row>
    <row r="23" spans="1:34" ht="15.3">
      <c r="A23" s="4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Y23" s="43"/>
    </row>
    <row r="24" spans="1:34" s="46" customFormat="1" ht="15.3">
      <c r="A24" s="4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45"/>
      <c r="X24" s="45"/>
      <c r="Y24" s="44"/>
      <c r="Z24" s="45"/>
      <c r="AA24" s="45"/>
      <c r="AB24" s="45"/>
      <c r="AC24" s="45"/>
      <c r="AD24" s="45"/>
      <c r="AE24" s="45"/>
      <c r="AF24" s="45"/>
      <c r="AG24" s="45"/>
      <c r="AH24" s="45"/>
    </row>
    <row r="25" spans="1:34" ht="15.3">
      <c r="A25" s="40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41"/>
      <c r="X25" s="41"/>
      <c r="Y25" s="40"/>
      <c r="Z25" s="41"/>
      <c r="AA25" s="41"/>
      <c r="AB25" s="41"/>
      <c r="AC25" s="41"/>
      <c r="AD25" s="41"/>
      <c r="AE25" s="41"/>
      <c r="AF25" s="41"/>
      <c r="AG25" s="41"/>
      <c r="AH25" s="41"/>
    </row>
    <row r="26" spans="1:34" s="46" customFormat="1" ht="15.3">
      <c r="A26" s="4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45"/>
      <c r="X26" s="45"/>
      <c r="Y26" s="44"/>
      <c r="Z26" s="45"/>
      <c r="AA26" s="45"/>
      <c r="AB26" s="45"/>
      <c r="AC26" s="45"/>
      <c r="AD26" s="45"/>
      <c r="AE26" s="45"/>
      <c r="AF26" s="45"/>
      <c r="AG26" s="45"/>
      <c r="AH26" s="45"/>
    </row>
    <row r="27" spans="1:34" ht="15.3">
      <c r="A27" s="40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41"/>
      <c r="X27" s="41"/>
      <c r="Y27" s="40"/>
      <c r="Z27" s="41"/>
      <c r="AA27" s="41"/>
      <c r="AB27" s="41"/>
      <c r="AC27" s="41"/>
      <c r="AD27" s="41"/>
      <c r="AE27" s="41"/>
      <c r="AF27" s="41"/>
      <c r="AG27" s="41"/>
      <c r="AH27" s="41"/>
    </row>
    <row r="28" spans="1:34" s="46" customFormat="1" ht="15.3">
      <c r="A28" s="55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49"/>
      <c r="X28" s="49"/>
      <c r="Y28" s="56"/>
      <c r="Z28" s="45"/>
      <c r="AA28" s="45"/>
      <c r="AB28" s="45"/>
      <c r="AC28" s="45"/>
      <c r="AD28" s="45"/>
      <c r="AE28" s="45"/>
      <c r="AF28" s="45"/>
      <c r="AG28" s="45"/>
      <c r="AH28" s="45"/>
    </row>
    <row r="29" spans="1:34" s="33" customFormat="1" ht="15.3">
      <c r="A29" s="51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47"/>
      <c r="X29" s="47"/>
      <c r="Y29" s="57"/>
      <c r="Z29" s="41"/>
      <c r="AA29" s="41"/>
      <c r="AB29" s="41"/>
      <c r="AC29" s="41"/>
      <c r="AD29" s="41"/>
      <c r="AE29" s="41"/>
      <c r="AF29" s="41"/>
      <c r="AG29" s="41"/>
      <c r="AH29" s="41"/>
    </row>
    <row r="30" spans="1:34" ht="15.3">
      <c r="A30" s="4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Y30" s="43"/>
    </row>
    <row r="31" spans="1:34" s="42" customFormat="1" ht="15.3">
      <c r="A31" s="3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39"/>
      <c r="X31" s="39"/>
      <c r="Y31" s="38"/>
      <c r="Z31" s="39"/>
      <c r="AA31" s="39"/>
      <c r="AB31" s="39"/>
      <c r="AC31" s="39"/>
      <c r="AD31" s="39"/>
      <c r="AE31" s="39"/>
      <c r="AF31" s="39"/>
      <c r="AG31" s="39"/>
      <c r="AH31" s="39"/>
    </row>
    <row r="32" spans="1:34" ht="15.3">
      <c r="A32" s="51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47"/>
      <c r="X32" s="47"/>
      <c r="Y32" s="57"/>
      <c r="Z32" s="41"/>
      <c r="AA32" s="41"/>
      <c r="AB32" s="41"/>
      <c r="AC32" s="41"/>
      <c r="AD32" s="41"/>
      <c r="AE32" s="41"/>
      <c r="AF32" s="41"/>
      <c r="AG32" s="41"/>
      <c r="AH32" s="41"/>
    </row>
    <row r="33" spans="1:34" s="42" customFormat="1" ht="15.3">
      <c r="A33" s="3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39"/>
      <c r="X33" s="39"/>
      <c r="Y33" s="38"/>
      <c r="Z33" s="39"/>
      <c r="AA33" s="39"/>
      <c r="AB33" s="39"/>
      <c r="AC33" s="39"/>
      <c r="AD33" s="39"/>
      <c r="AE33" s="39"/>
      <c r="AF33" s="39"/>
      <c r="AG33" s="39"/>
      <c r="AH33" s="39"/>
    </row>
    <row r="34" spans="1:34" s="33" customFormat="1" ht="15.3">
      <c r="A34" s="40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41"/>
      <c r="X34" s="41"/>
      <c r="Y34" s="40"/>
      <c r="Z34" s="41"/>
      <c r="AA34" s="41"/>
      <c r="AB34" s="41"/>
      <c r="AC34" s="41"/>
      <c r="AD34" s="41"/>
      <c r="AE34" s="41"/>
      <c r="AF34" s="41"/>
      <c r="AG34" s="41"/>
      <c r="AH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215</v>
      </c>
    </row>
    <row r="4" spans="1:27" s="33" customFormat="1">
      <c r="A4" s="33" t="s">
        <v>3</v>
      </c>
      <c r="B4" s="34">
        <v>0</v>
      </c>
      <c r="C4" s="34">
        <v>2.0833333333333332E-2</v>
      </c>
      <c r="D4" s="34">
        <v>5.1388888888888887E-2</v>
      </c>
      <c r="E4" s="34">
        <v>6.5277777777777782E-2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216</v>
      </c>
      <c r="C5" s="29" t="s">
        <v>217</v>
      </c>
      <c r="D5" s="29" t="s">
        <v>132</v>
      </c>
      <c r="E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1</v>
      </c>
      <c r="C6" s="88"/>
      <c r="D6" s="88">
        <v>1</v>
      </c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>
        <v>1</v>
      </c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>
        <v>1</v>
      </c>
      <c r="C8" s="88"/>
      <c r="D8" s="88"/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>
        <v>2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2</v>
      </c>
      <c r="C19" s="88"/>
      <c r="D19" s="88">
        <v>1</v>
      </c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>
        <v>1</v>
      </c>
      <c r="D20" s="52"/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>
        <v>1</v>
      </c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HYPERLINK("https://archive.org/details/12pmnewsfeb192013","https://archive.org/details/12pmnewsfeb192013")</f>
        <v>https://archive.org/details/12pmnewsfeb192013</v>
      </c>
    </row>
    <row r="4" spans="1:26" ht="14.4">
      <c r="A4" s="62" t="s">
        <v>3</v>
      </c>
      <c r="B4" s="63">
        <v>0</v>
      </c>
      <c r="C4" s="63">
        <v>2.0833333333333332E-2</v>
      </c>
      <c r="D4" s="63">
        <v>5.1388888888888894E-2</v>
      </c>
      <c r="E4" s="63">
        <v>6.5277777777777782E-2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216</v>
      </c>
      <c r="C5" s="58" t="s">
        <v>217</v>
      </c>
      <c r="D5" s="58" t="s">
        <v>132</v>
      </c>
      <c r="E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7"/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8">
        <v>2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R12" s="73"/>
    </row>
    <row r="13" spans="1:26" ht="15.75" customHeight="1">
      <c r="A13" s="69" t="s">
        <v>29</v>
      </c>
      <c r="B13" s="75"/>
      <c r="C13" s="76">
        <v>1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6">
        <v>2</v>
      </c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1">
        <v>2</v>
      </c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12pmnewsfeb192013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F18" sqref="F18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218</v>
      </c>
    </row>
    <row r="4" spans="1:27" s="3" customFormat="1">
      <c r="A4" s="3" t="s">
        <v>3</v>
      </c>
      <c r="B4" s="4">
        <v>0</v>
      </c>
      <c r="C4" s="4">
        <v>5.2083333333333336E-2</v>
      </c>
      <c r="D4" s="4">
        <v>8.3333333333333329E-2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209</v>
      </c>
      <c r="C5" t="s">
        <v>219</v>
      </c>
      <c r="D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>
        <v>2</v>
      </c>
      <c r="C6" s="9">
        <v>1</v>
      </c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>
        <v>2</v>
      </c>
      <c r="C8" s="9"/>
      <c r="D8" s="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1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2</v>
      </c>
      <c r="C19" s="9">
        <v>2</v>
      </c>
      <c r="D19" s="9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2</v>
      </c>
      <c r="C20" s="12"/>
      <c r="D20" s="12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218</v>
      </c>
    </row>
    <row r="4" spans="1:27" s="33" customFormat="1">
      <c r="A4" s="33" t="s">
        <v>3</v>
      </c>
      <c r="B4" s="34">
        <v>0</v>
      </c>
      <c r="C4" s="34">
        <v>5.2083333333333329E-2</v>
      </c>
      <c r="D4" s="34">
        <v>8.3333333333333329E-2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209</v>
      </c>
      <c r="C5" s="29" t="s">
        <v>219</v>
      </c>
      <c r="D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>
        <v>2</v>
      </c>
      <c r="C6" s="88"/>
      <c r="D6" s="88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>
        <v>2</v>
      </c>
      <c r="C8" s="88"/>
      <c r="D8" s="88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>
        <v>2</v>
      </c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2</v>
      </c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1</v>
      </c>
      <c r="C19" s="88">
        <v>2</v>
      </c>
      <c r="D19" s="8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HYPERLINK("https://archive.org/details/8amnews3272013","https://archive.org/details/8amnews3272013")</f>
        <v>https://archive.org/details/8amnews3272013</v>
      </c>
    </row>
    <row r="4" spans="1:26" ht="14.4">
      <c r="A4" s="62" t="s">
        <v>3</v>
      </c>
      <c r="B4" s="63">
        <v>0</v>
      </c>
      <c r="C4" s="63">
        <v>5.2083333333333336E-2</v>
      </c>
      <c r="D4" s="63">
        <v>8.3333333333333329E-2</v>
      </c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209</v>
      </c>
      <c r="C5" s="58" t="s">
        <v>219</v>
      </c>
      <c r="D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8">
        <v>2</v>
      </c>
      <c r="C6" s="68">
        <v>1</v>
      </c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8">
        <v>2</v>
      </c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6">
        <v>2</v>
      </c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1">
        <v>2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7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/>
      <c r="C20" s="70"/>
      <c r="D20" s="70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7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8amnews3272013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G21" sqref="G21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220</v>
      </c>
    </row>
    <row r="4" spans="1:27" s="3" customFormat="1">
      <c r="A4" s="3" t="s">
        <v>3</v>
      </c>
      <c r="B4" s="4">
        <v>0</v>
      </c>
      <c r="C4" s="4">
        <v>2.0833333333333333E-3</v>
      </c>
      <c r="D4" s="4">
        <v>2.6388888888888889E-2</v>
      </c>
      <c r="E4" s="4">
        <v>4.7222222222222221E-2</v>
      </c>
      <c r="F4" s="4">
        <v>8.8888888888888892E-2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221</v>
      </c>
      <c r="C5" t="s">
        <v>222</v>
      </c>
      <c r="D5" t="s">
        <v>223</v>
      </c>
      <c r="E5" t="s">
        <v>224</v>
      </c>
      <c r="F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/>
      <c r="D7" s="12"/>
      <c r="E7" s="12">
        <v>2</v>
      </c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>
        <v>2</v>
      </c>
      <c r="D8" s="9"/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>
        <v>1</v>
      </c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>
        <v>2</v>
      </c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>
        <v>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>
        <v>2</v>
      </c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1</v>
      </c>
      <c r="D20" s="12">
        <v>1</v>
      </c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/>
      <c r="D21" s="9"/>
      <c r="E21" s="9">
        <v>1</v>
      </c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B23" s="17"/>
      <c r="C23" s="17"/>
      <c r="D23" s="17"/>
      <c r="E23" s="17"/>
      <c r="F23" s="17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220</v>
      </c>
    </row>
    <row r="4" spans="1:27" s="33" customFormat="1">
      <c r="A4" s="33" t="s">
        <v>3</v>
      </c>
      <c r="B4" s="34">
        <v>0</v>
      </c>
      <c r="C4" s="34">
        <v>2.0833333333333333E-3</v>
      </c>
      <c r="D4" s="34">
        <v>2.6388888888888889E-2</v>
      </c>
      <c r="E4" s="34">
        <v>4.7222222222222221E-2</v>
      </c>
      <c r="F4" s="34">
        <v>8.8888888888888878E-2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221</v>
      </c>
      <c r="C5" s="29" t="s">
        <v>222</v>
      </c>
      <c r="D5" s="29" t="s">
        <v>223</v>
      </c>
      <c r="E5" s="29" t="s">
        <v>224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1</v>
      </c>
      <c r="E6" s="88"/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>
        <v>1</v>
      </c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>
        <v>1</v>
      </c>
      <c r="D8" s="88">
        <v>1</v>
      </c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>
        <v>2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>
        <v>2</v>
      </c>
      <c r="C18" s="52"/>
      <c r="D18" s="52"/>
      <c r="E18" s="52"/>
      <c r="F18" s="52">
        <v>2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2</v>
      </c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>
        <v>2</v>
      </c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/>
      <c r="D21" s="88"/>
      <c r="E21" s="88">
        <v>2</v>
      </c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B23" s="53"/>
      <c r="C23" s="53"/>
      <c r="D23" s="53"/>
      <c r="E23" s="53"/>
      <c r="F23" s="5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HYPERLINK("https://archive.org/details/7amnews3292013","https://archive.org/details/7amnews3292013")</f>
        <v>https://archive.org/details/7amnews3292013</v>
      </c>
    </row>
    <row r="4" spans="1:26" ht="14.4">
      <c r="A4" s="62" t="s">
        <v>3</v>
      </c>
      <c r="B4" s="63">
        <v>0</v>
      </c>
      <c r="C4" s="63">
        <v>2.0833333333333333E-3</v>
      </c>
      <c r="D4" s="63">
        <v>2.6388888888888889E-2</v>
      </c>
      <c r="E4" s="63">
        <v>4.7222222222222221E-2</v>
      </c>
      <c r="F4" s="63">
        <v>8.8888888888888892E-2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221</v>
      </c>
      <c r="C5" s="58" t="s">
        <v>222</v>
      </c>
      <c r="D5" s="58" t="s">
        <v>223</v>
      </c>
      <c r="E5" s="58" t="s">
        <v>224</v>
      </c>
      <c r="F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0"/>
      <c r="D7" s="70"/>
      <c r="E7" s="71">
        <v>2</v>
      </c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>
        <v>2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1">
        <v>2</v>
      </c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6">
        <v>1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6">
        <v>2</v>
      </c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1">
        <v>2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/>
      <c r="D20" s="70"/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7"/>
      <c r="D21" s="67"/>
      <c r="E21" s="68">
        <v>2</v>
      </c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B23" s="58"/>
      <c r="C23" s="58"/>
      <c r="D23" s="58"/>
      <c r="E23" s="58"/>
      <c r="F23" s="58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7amnews3292013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H19" sqref="H19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225</v>
      </c>
    </row>
    <row r="4" spans="1:27" s="3" customFormat="1">
      <c r="A4" s="3" t="s">
        <v>3</v>
      </c>
      <c r="B4" s="4">
        <v>0</v>
      </c>
      <c r="C4" s="4">
        <v>2.7777777777777779E-3</v>
      </c>
      <c r="D4" s="4">
        <v>4.2361111111111106E-2</v>
      </c>
      <c r="E4" s="5">
        <v>9.0972222222222218E-2</v>
      </c>
      <c r="F4" s="4">
        <v>0.11041666666666666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221</v>
      </c>
      <c r="C5" t="s">
        <v>226</v>
      </c>
      <c r="D5" t="s">
        <v>227</v>
      </c>
      <c r="E5" t="s">
        <v>228</v>
      </c>
      <c r="F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/>
      <c r="E6" s="9">
        <v>2</v>
      </c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>
        <v>2</v>
      </c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R12" s="15"/>
    </row>
    <row r="13" spans="1:27" s="20" customFormat="1" ht="15.3">
      <c r="A13" s="11" t="s">
        <v>29</v>
      </c>
      <c r="B13" s="18"/>
      <c r="C13" s="18">
        <v>1</v>
      </c>
      <c r="D13" s="18">
        <v>1</v>
      </c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/>
      <c r="F15" s="18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>
        <v>2</v>
      </c>
      <c r="E18" s="12"/>
      <c r="F18" s="12">
        <v>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1</v>
      </c>
      <c r="D19" s="9">
        <v>2</v>
      </c>
      <c r="E19" s="9">
        <v>1</v>
      </c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89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225</v>
      </c>
    </row>
    <row r="4" spans="1:27" s="33" customFormat="1">
      <c r="A4" s="33" t="s">
        <v>3</v>
      </c>
      <c r="B4" s="34">
        <v>0</v>
      </c>
      <c r="C4" s="34">
        <v>2.7777777777777775E-3</v>
      </c>
      <c r="D4" s="34">
        <v>4.2361111111111106E-2</v>
      </c>
      <c r="E4" s="35">
        <v>9.0972222222222218E-2</v>
      </c>
      <c r="F4" s="34">
        <v>0.11041666666666666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221</v>
      </c>
      <c r="C5" s="29" t="s">
        <v>226</v>
      </c>
      <c r="D5" s="29" t="s">
        <v>227</v>
      </c>
      <c r="E5" s="29" t="s">
        <v>151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/>
      <c r="E6" s="88"/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>
        <v>2</v>
      </c>
      <c r="D7" s="52">
        <v>1</v>
      </c>
      <c r="E7" s="52">
        <v>1</v>
      </c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>
        <v>2</v>
      </c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>
        <v>2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>
        <v>1</v>
      </c>
      <c r="E18" s="52"/>
      <c r="F18" s="52">
        <v>2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2</v>
      </c>
      <c r="D19" s="88"/>
      <c r="E19" s="88">
        <v>1</v>
      </c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2</v>
      </c>
      <c r="D20" s="52">
        <v>2</v>
      </c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>
        <v>1</v>
      </c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G1000"/>
  <sheetViews>
    <sheetView workbookViewId="0"/>
  </sheetViews>
  <sheetFormatPr defaultColWidth="15.1015625" defaultRowHeight="15" customHeight="1"/>
  <cols>
    <col min="1" max="1" width="52.47265625" style="59" customWidth="1"/>
    <col min="2" max="7" width="7.734375" style="59" customWidth="1"/>
    <col min="8" max="8" width="10.1015625" style="59" customWidth="1"/>
    <col min="9" max="33" width="7.734375" style="59" customWidth="1"/>
    <col min="34" max="16384" width="15.1015625" style="59"/>
  </cols>
  <sheetData>
    <row r="1" spans="1:33" ht="14.4">
      <c r="A1" s="58" t="s">
        <v>0</v>
      </c>
      <c r="H1" s="58"/>
    </row>
    <row r="2" spans="1:33" ht="14.4">
      <c r="A2" s="60" t="s">
        <v>1</v>
      </c>
      <c r="H2" s="58"/>
    </row>
    <row r="3" spans="1:33" ht="14.4">
      <c r="A3" s="61" t="str">
        <f>HYPERLINK("https://archive.org/details/ChevLocalNewsJuly17","https://archive.org/details/ChevLocalNewsJuly17")</f>
        <v>https://archive.org/details/ChevLocalNewsJuly17</v>
      </c>
      <c r="H3" s="58"/>
    </row>
    <row r="4" spans="1:33" ht="14.4">
      <c r="A4" s="62" t="s">
        <v>3</v>
      </c>
      <c r="B4" s="63">
        <v>0</v>
      </c>
      <c r="C4" s="63">
        <v>4.8611111111111112E-3</v>
      </c>
      <c r="D4" s="63">
        <v>3.1944444444444449E-2</v>
      </c>
      <c r="E4" s="63">
        <v>7.1527777777777787E-2</v>
      </c>
      <c r="F4" s="63">
        <v>0.11527777777777777</v>
      </c>
      <c r="G4" s="63">
        <v>0.15277777777777776</v>
      </c>
      <c r="H4" s="63">
        <v>0.19513888888888889</v>
      </c>
      <c r="I4" s="63">
        <v>0.22638888888888889</v>
      </c>
      <c r="J4" s="63">
        <v>0.25972222222222224</v>
      </c>
      <c r="K4" s="63">
        <v>0.30902777777777779</v>
      </c>
      <c r="L4" s="63">
        <v>0.32361111111111113</v>
      </c>
      <c r="M4" s="63">
        <v>0.3354166666666667</v>
      </c>
      <c r="N4" s="63">
        <v>0.35138888888888892</v>
      </c>
      <c r="O4" s="63">
        <v>0.37083333333333335</v>
      </c>
      <c r="P4" s="63">
        <v>0.4145833333333333</v>
      </c>
      <c r="Q4" s="63">
        <v>0.42986111111111108</v>
      </c>
      <c r="R4" s="63">
        <v>0.4381944444444445</v>
      </c>
      <c r="S4" s="89">
        <v>0.44722222222222219</v>
      </c>
      <c r="T4" s="89">
        <v>0.45277777777777778</v>
      </c>
      <c r="U4" s="63">
        <v>0.45624999999999999</v>
      </c>
      <c r="V4" s="63">
        <v>0.46111111111111108</v>
      </c>
      <c r="W4" s="62"/>
      <c r="X4" s="63"/>
      <c r="Y4" s="63"/>
      <c r="Z4" s="64"/>
      <c r="AA4" s="64"/>
      <c r="AB4" s="64"/>
      <c r="AC4" s="64"/>
      <c r="AD4" s="64"/>
      <c r="AE4" s="64"/>
      <c r="AF4" s="64"/>
      <c r="AG4" s="64"/>
    </row>
    <row r="5" spans="1:33" ht="14.4">
      <c r="A5" s="58"/>
      <c r="B5" s="58" t="s">
        <v>4</v>
      </c>
      <c r="C5" s="58" t="s">
        <v>56</v>
      </c>
      <c r="D5" s="58" t="s">
        <v>57</v>
      </c>
      <c r="E5" s="58" t="s">
        <v>58</v>
      </c>
      <c r="F5" s="58" t="s">
        <v>59</v>
      </c>
      <c r="G5" s="58" t="s">
        <v>60</v>
      </c>
      <c r="H5" s="58" t="s">
        <v>61</v>
      </c>
      <c r="I5" s="58" t="s">
        <v>62</v>
      </c>
      <c r="J5" s="58" t="s">
        <v>63</v>
      </c>
      <c r="K5" s="58" t="s">
        <v>64</v>
      </c>
      <c r="L5" s="58" t="s">
        <v>65</v>
      </c>
      <c r="M5" s="58" t="s">
        <v>49</v>
      </c>
      <c r="N5" s="58" t="s">
        <v>66</v>
      </c>
      <c r="O5" s="58" t="s">
        <v>67</v>
      </c>
      <c r="P5" s="58" t="s">
        <v>17</v>
      </c>
      <c r="Q5" s="58" t="s">
        <v>68</v>
      </c>
      <c r="R5" s="58" t="s">
        <v>53</v>
      </c>
      <c r="S5" s="58" t="s">
        <v>19</v>
      </c>
      <c r="T5" s="58" t="s">
        <v>20</v>
      </c>
      <c r="U5" s="58" t="s">
        <v>21</v>
      </c>
      <c r="V5" s="58" t="s">
        <v>22</v>
      </c>
      <c r="Z5" s="65"/>
      <c r="AA5" s="65"/>
      <c r="AB5" s="65"/>
      <c r="AC5" s="65"/>
      <c r="AD5" s="65"/>
      <c r="AE5" s="65"/>
      <c r="AG5" s="65"/>
    </row>
    <row r="6" spans="1:33" ht="15.75" customHeight="1">
      <c r="A6" s="66" t="s">
        <v>23</v>
      </c>
      <c r="B6" s="67"/>
      <c r="C6" s="68">
        <v>2</v>
      </c>
      <c r="D6" s="67"/>
      <c r="E6" s="68">
        <v>2</v>
      </c>
      <c r="F6" s="68">
        <v>2</v>
      </c>
      <c r="G6" s="67"/>
      <c r="H6" s="67"/>
      <c r="I6" s="68">
        <v>2</v>
      </c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6"/>
      <c r="Z6" s="66" t="s">
        <v>23</v>
      </c>
      <c r="AA6" s="67"/>
      <c r="AB6" s="67"/>
      <c r="AC6" s="67"/>
      <c r="AD6" s="67"/>
      <c r="AE6" s="67"/>
      <c r="AF6" s="67"/>
      <c r="AG6" s="67"/>
    </row>
    <row r="7" spans="1:33" ht="15.75" customHeight="1">
      <c r="A7" s="69" t="s">
        <v>24</v>
      </c>
      <c r="B7" s="70"/>
      <c r="C7" s="70"/>
      <c r="D7" s="70"/>
      <c r="E7" s="70"/>
      <c r="F7" s="70"/>
      <c r="G7" s="71">
        <v>2</v>
      </c>
      <c r="H7" s="71">
        <v>2</v>
      </c>
      <c r="I7" s="70"/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1">
        <v>2</v>
      </c>
      <c r="S7" s="70">
        <v>2</v>
      </c>
      <c r="T7" s="70">
        <v>2</v>
      </c>
      <c r="U7" s="70">
        <v>2</v>
      </c>
      <c r="V7" s="70"/>
      <c r="W7" s="70"/>
      <c r="X7" s="70"/>
      <c r="Y7" s="69"/>
      <c r="Z7" s="69" t="s">
        <v>24</v>
      </c>
      <c r="AA7" s="70"/>
      <c r="AB7" s="70"/>
      <c r="AC7" s="70"/>
      <c r="AD7" s="70"/>
      <c r="AE7" s="70"/>
      <c r="AF7" s="70"/>
      <c r="AG7" s="70"/>
    </row>
    <row r="8" spans="1:33" ht="15.75" customHeight="1">
      <c r="A8" s="66" t="s">
        <v>25</v>
      </c>
      <c r="B8" s="67"/>
      <c r="C8" s="68">
        <v>2</v>
      </c>
      <c r="D8" s="67"/>
      <c r="E8" s="67"/>
      <c r="F8" s="67"/>
      <c r="G8" s="67"/>
      <c r="H8" s="67"/>
      <c r="I8" s="68">
        <v>2</v>
      </c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6"/>
      <c r="Z8" s="66" t="s">
        <v>25</v>
      </c>
      <c r="AA8" s="67"/>
      <c r="AB8" s="67"/>
      <c r="AC8" s="67"/>
      <c r="AD8" s="67"/>
      <c r="AE8" s="67"/>
      <c r="AF8" s="67"/>
      <c r="AG8" s="67"/>
    </row>
    <row r="9" spans="1:33" ht="15.75" customHeight="1">
      <c r="A9" s="69" t="s">
        <v>26</v>
      </c>
      <c r="B9" s="70"/>
      <c r="C9" s="70"/>
      <c r="D9" s="70"/>
      <c r="E9" s="70"/>
      <c r="F9" s="70"/>
      <c r="G9" s="71">
        <v>2</v>
      </c>
      <c r="H9" s="70"/>
      <c r="I9" s="70"/>
      <c r="J9" s="71">
        <v>2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69"/>
      <c r="Z9" s="69" t="s">
        <v>26</v>
      </c>
      <c r="AA9" s="70"/>
      <c r="AB9" s="70"/>
      <c r="AC9" s="70"/>
      <c r="AD9" s="70"/>
      <c r="AE9" s="70"/>
      <c r="AF9" s="70"/>
      <c r="AG9" s="70"/>
    </row>
    <row r="10" spans="1:33" ht="15.75" customHeight="1">
      <c r="A10" s="66" t="s">
        <v>27</v>
      </c>
      <c r="B10" s="67"/>
      <c r="C10" s="67"/>
      <c r="D10" s="68">
        <v>2</v>
      </c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6"/>
      <c r="Z10" s="66" t="s">
        <v>27</v>
      </c>
      <c r="AA10" s="67"/>
      <c r="AB10" s="67"/>
      <c r="AC10" s="67"/>
      <c r="AD10" s="67"/>
      <c r="AE10" s="67"/>
      <c r="AF10" s="67"/>
      <c r="AG10" s="67"/>
    </row>
    <row r="11" spans="1:33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69"/>
      <c r="Z11" s="73"/>
      <c r="AA11" s="70"/>
      <c r="AB11" s="70"/>
      <c r="AC11" s="70"/>
      <c r="AD11" s="70"/>
      <c r="AE11" s="70"/>
      <c r="AF11" s="70"/>
      <c r="AG11" s="70"/>
    </row>
    <row r="12" spans="1:33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71">
        <v>2</v>
      </c>
      <c r="H12" s="59">
        <v>2</v>
      </c>
      <c r="I12" s="59">
        <v>2</v>
      </c>
      <c r="J12" s="59">
        <v>2</v>
      </c>
      <c r="K12" s="59">
        <v>2</v>
      </c>
      <c r="L12" s="59">
        <v>2</v>
      </c>
      <c r="M12" s="59">
        <v>2</v>
      </c>
      <c r="N12" s="59">
        <v>2</v>
      </c>
      <c r="O12" s="59">
        <v>2</v>
      </c>
      <c r="P12" s="59">
        <v>2</v>
      </c>
      <c r="Q12" s="59">
        <v>2</v>
      </c>
      <c r="R12" s="59">
        <v>2</v>
      </c>
      <c r="S12" s="58">
        <v>2</v>
      </c>
      <c r="T12" s="58">
        <v>2</v>
      </c>
      <c r="U12" s="58">
        <v>2</v>
      </c>
      <c r="V12" s="58">
        <v>2</v>
      </c>
      <c r="Y12" s="73"/>
      <c r="Z12" s="74" t="s">
        <v>28</v>
      </c>
    </row>
    <row r="13" spans="1:33" ht="15.75" customHeight="1">
      <c r="A13" s="69" t="s">
        <v>29</v>
      </c>
      <c r="B13" s="75"/>
      <c r="C13" s="75"/>
      <c r="D13" s="76">
        <v>2</v>
      </c>
      <c r="E13" s="75"/>
      <c r="F13" s="75"/>
      <c r="G13" s="77"/>
      <c r="H13" s="75"/>
      <c r="I13" s="75"/>
      <c r="J13" s="75"/>
      <c r="K13" s="75"/>
      <c r="L13" s="75"/>
      <c r="M13" s="75"/>
      <c r="N13" s="76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4"/>
      <c r="Z13" s="69" t="s">
        <v>29</v>
      </c>
      <c r="AA13" s="75"/>
      <c r="AB13" s="75"/>
      <c r="AC13" s="75"/>
      <c r="AD13" s="75"/>
      <c r="AE13" s="75"/>
      <c r="AF13" s="75"/>
      <c r="AG13" s="75"/>
    </row>
    <row r="14" spans="1:33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8"/>
      <c r="X14" s="78"/>
      <c r="Y14" s="85"/>
      <c r="Z14" s="74" t="s">
        <v>30</v>
      </c>
      <c r="AA14" s="70"/>
      <c r="AB14" s="70"/>
      <c r="AC14" s="70"/>
      <c r="AD14" s="70"/>
      <c r="AE14" s="70"/>
      <c r="AF14" s="70"/>
      <c r="AG14" s="70"/>
    </row>
    <row r="15" spans="1:33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6">
        <v>2</v>
      </c>
      <c r="Q15" s="76">
        <v>2</v>
      </c>
      <c r="R15" s="76">
        <v>2</v>
      </c>
      <c r="S15" s="75">
        <v>2</v>
      </c>
      <c r="T15" s="75">
        <v>2</v>
      </c>
      <c r="U15" s="75">
        <v>2</v>
      </c>
      <c r="V15" s="76">
        <v>2</v>
      </c>
      <c r="W15" s="80"/>
      <c r="X15" s="80"/>
      <c r="Y15" s="84"/>
      <c r="Z15" s="79" t="s">
        <v>31</v>
      </c>
      <c r="AA15" s="75"/>
      <c r="AB15" s="75"/>
      <c r="AC15" s="75"/>
      <c r="AD15" s="75"/>
      <c r="AE15" s="75"/>
      <c r="AF15" s="75"/>
      <c r="AG15" s="75"/>
    </row>
    <row r="16" spans="1:33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Y16" s="73"/>
      <c r="Z16" s="73"/>
    </row>
    <row r="17" spans="1:33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8">
        <v>2</v>
      </c>
      <c r="G17" s="68">
        <v>2</v>
      </c>
      <c r="H17" s="68">
        <v>2</v>
      </c>
      <c r="I17" s="68">
        <v>2</v>
      </c>
      <c r="J17" s="68">
        <v>2</v>
      </c>
      <c r="K17" s="68">
        <v>2</v>
      </c>
      <c r="L17" s="68">
        <v>2</v>
      </c>
      <c r="M17" s="68">
        <v>2</v>
      </c>
      <c r="N17" s="68">
        <v>2</v>
      </c>
      <c r="O17" s="68">
        <v>2</v>
      </c>
      <c r="P17" s="68">
        <v>2</v>
      </c>
      <c r="Q17" s="68">
        <v>2</v>
      </c>
      <c r="R17" s="68">
        <v>2</v>
      </c>
      <c r="S17" s="67">
        <v>2</v>
      </c>
      <c r="T17" s="67">
        <v>2</v>
      </c>
      <c r="U17" s="67">
        <v>2</v>
      </c>
      <c r="V17" s="67"/>
      <c r="W17" s="67"/>
      <c r="X17" s="67"/>
      <c r="Y17" s="66"/>
      <c r="Z17" s="66" t="s">
        <v>32</v>
      </c>
      <c r="AA17" s="67"/>
      <c r="AB17" s="67"/>
      <c r="AC17" s="67"/>
      <c r="AD17" s="67"/>
      <c r="AE17" s="67"/>
      <c r="AF17" s="67"/>
      <c r="AG17" s="67"/>
    </row>
    <row r="18" spans="1:33" ht="15.75" customHeight="1">
      <c r="A18" s="69" t="s">
        <v>33</v>
      </c>
      <c r="B18" s="70"/>
      <c r="C18" s="71">
        <v>2</v>
      </c>
      <c r="D18" s="70"/>
      <c r="E18" s="70"/>
      <c r="F18" s="71">
        <v>2</v>
      </c>
      <c r="G18" s="70"/>
      <c r="H18" s="70"/>
      <c r="I18" s="70"/>
      <c r="J18" s="70"/>
      <c r="K18" s="71">
        <v>2</v>
      </c>
      <c r="L18" s="71">
        <v>2</v>
      </c>
      <c r="M18" s="71">
        <v>2</v>
      </c>
      <c r="N18" s="71">
        <v>2</v>
      </c>
      <c r="O18" s="71">
        <v>2</v>
      </c>
      <c r="P18" s="71"/>
      <c r="Q18" s="71"/>
      <c r="R18" s="70"/>
      <c r="S18" s="70"/>
      <c r="T18" s="70"/>
      <c r="U18" s="70"/>
      <c r="V18" s="70"/>
      <c r="W18" s="78"/>
      <c r="X18" s="78"/>
      <c r="Y18" s="85"/>
      <c r="Z18" s="69" t="s">
        <v>33</v>
      </c>
      <c r="AA18" s="70"/>
      <c r="AB18" s="70"/>
      <c r="AC18" s="70"/>
      <c r="AD18" s="70"/>
      <c r="AE18" s="70"/>
      <c r="AF18" s="70"/>
      <c r="AG18" s="70"/>
    </row>
    <row r="19" spans="1:33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7"/>
      <c r="H19" s="68">
        <v>2</v>
      </c>
      <c r="I19" s="68">
        <v>2</v>
      </c>
      <c r="J19" s="68">
        <v>2</v>
      </c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81"/>
      <c r="X19" s="81"/>
      <c r="Y19" s="98"/>
      <c r="Z19" s="66" t="s">
        <v>34</v>
      </c>
      <c r="AA19" s="67"/>
      <c r="AB19" s="67"/>
      <c r="AC19" s="67"/>
      <c r="AD19" s="67"/>
      <c r="AE19" s="67"/>
      <c r="AF19" s="67"/>
      <c r="AG19" s="67"/>
    </row>
    <row r="20" spans="1:33" ht="15.75" customHeight="1">
      <c r="A20" s="69" t="s">
        <v>35</v>
      </c>
      <c r="B20" s="70"/>
      <c r="C20" s="71">
        <v>2</v>
      </c>
      <c r="D20" s="71">
        <v>2</v>
      </c>
      <c r="E20" s="71">
        <v>2</v>
      </c>
      <c r="F20" s="71">
        <v>2</v>
      </c>
      <c r="G20" s="71">
        <v>2</v>
      </c>
      <c r="H20" s="71">
        <v>2</v>
      </c>
      <c r="I20" s="70"/>
      <c r="J20" s="70"/>
      <c r="K20" s="71">
        <v>2</v>
      </c>
      <c r="L20" s="71">
        <v>2</v>
      </c>
      <c r="M20" s="71">
        <v>2</v>
      </c>
      <c r="N20" s="71">
        <v>2</v>
      </c>
      <c r="O20" s="71">
        <v>2</v>
      </c>
      <c r="P20" s="71">
        <v>2</v>
      </c>
      <c r="Q20" s="71">
        <v>2</v>
      </c>
      <c r="R20" s="71">
        <v>2</v>
      </c>
      <c r="S20" s="70">
        <v>2</v>
      </c>
      <c r="T20" s="70">
        <v>2</v>
      </c>
      <c r="U20" s="70">
        <v>2</v>
      </c>
      <c r="V20" s="70"/>
      <c r="W20" s="78"/>
      <c r="X20" s="78"/>
      <c r="Y20" s="85"/>
      <c r="Z20" s="69" t="s">
        <v>35</v>
      </c>
      <c r="AA20" s="70"/>
      <c r="AB20" s="70"/>
      <c r="AC20" s="70"/>
      <c r="AD20" s="70"/>
      <c r="AE20" s="70"/>
      <c r="AF20" s="70"/>
      <c r="AG20" s="70"/>
    </row>
    <row r="21" spans="1:33" ht="15.75" customHeight="1">
      <c r="A21" s="66" t="s">
        <v>36</v>
      </c>
      <c r="B21" s="67"/>
      <c r="C21" s="67"/>
      <c r="D21" s="68">
        <v>2</v>
      </c>
      <c r="E21" s="68">
        <v>2</v>
      </c>
      <c r="F21" s="67"/>
      <c r="G21" s="68">
        <v>2</v>
      </c>
      <c r="H21" s="68">
        <v>2</v>
      </c>
      <c r="I21" s="67"/>
      <c r="J21" s="67"/>
      <c r="K21" s="68">
        <v>2</v>
      </c>
      <c r="L21" s="68">
        <v>2</v>
      </c>
      <c r="M21" s="68">
        <v>2</v>
      </c>
      <c r="N21" s="68">
        <v>2</v>
      </c>
      <c r="O21" s="68">
        <v>2</v>
      </c>
      <c r="P21" s="68">
        <v>2</v>
      </c>
      <c r="Q21" s="68">
        <v>2</v>
      </c>
      <c r="R21" s="68">
        <v>2</v>
      </c>
      <c r="S21" s="67">
        <v>2</v>
      </c>
      <c r="T21" s="67">
        <v>2</v>
      </c>
      <c r="U21" s="67">
        <v>2</v>
      </c>
      <c r="V21" s="67"/>
      <c r="W21" s="81"/>
      <c r="X21" s="81"/>
      <c r="Y21" s="98"/>
      <c r="Z21" s="66" t="s">
        <v>36</v>
      </c>
      <c r="AA21" s="67"/>
      <c r="AB21" s="67"/>
      <c r="AC21" s="67"/>
      <c r="AD21" s="67"/>
      <c r="AE21" s="67"/>
      <c r="AF21" s="67"/>
      <c r="AG21" s="67"/>
    </row>
    <row r="22" spans="1:33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8"/>
      <c r="X22" s="78"/>
      <c r="Y22" s="85"/>
      <c r="Z22" s="70"/>
      <c r="AA22" s="70"/>
      <c r="AB22" s="70"/>
      <c r="AC22" s="70"/>
      <c r="AD22" s="70"/>
      <c r="AE22" s="70"/>
      <c r="AF22" s="70"/>
      <c r="AG22" s="70"/>
    </row>
    <row r="23" spans="1:33" ht="15.75" customHeight="1">
      <c r="A23" s="73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Y23" s="73"/>
    </row>
    <row r="24" spans="1:33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4"/>
      <c r="Z24" s="75"/>
      <c r="AA24" s="75"/>
      <c r="AB24" s="75"/>
      <c r="AC24" s="75"/>
      <c r="AD24" s="75"/>
      <c r="AE24" s="75"/>
      <c r="AF24" s="75"/>
      <c r="AG24" s="75"/>
    </row>
    <row r="25" spans="1:33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69"/>
      <c r="Z25" s="70"/>
      <c r="AA25" s="70"/>
      <c r="AB25" s="70"/>
      <c r="AC25" s="70"/>
      <c r="AD25" s="70"/>
      <c r="AE25" s="70"/>
      <c r="AF25" s="70"/>
      <c r="AG25" s="70"/>
    </row>
    <row r="26" spans="1:33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4"/>
      <c r="Z26" s="75"/>
      <c r="AA26" s="75"/>
      <c r="AB26" s="75"/>
      <c r="AC26" s="75"/>
      <c r="AD26" s="75"/>
      <c r="AE26" s="75"/>
      <c r="AF26" s="75"/>
      <c r="AG26" s="75"/>
    </row>
    <row r="27" spans="1:33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69"/>
      <c r="Z27" s="70"/>
      <c r="AA27" s="70"/>
      <c r="AB27" s="70"/>
      <c r="AC27" s="70"/>
      <c r="AD27" s="70"/>
      <c r="AE27" s="70"/>
      <c r="AF27" s="70"/>
      <c r="AG27" s="70"/>
    </row>
    <row r="28" spans="1:33" ht="15.75" customHeight="1">
      <c r="A28" s="83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80"/>
      <c r="X28" s="80"/>
      <c r="Y28" s="84"/>
      <c r="Z28" s="75"/>
      <c r="AA28" s="75"/>
      <c r="AB28" s="75"/>
      <c r="AC28" s="75"/>
      <c r="AD28" s="75"/>
      <c r="AE28" s="75"/>
      <c r="AF28" s="75"/>
      <c r="AG28" s="75"/>
    </row>
    <row r="29" spans="1:33" ht="15.75" customHeight="1">
      <c r="A29" s="82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8"/>
      <c r="X29" s="78"/>
      <c r="Y29" s="85"/>
      <c r="Z29" s="70"/>
      <c r="AA29" s="70"/>
      <c r="AB29" s="70"/>
      <c r="AC29" s="70"/>
      <c r="AD29" s="70"/>
      <c r="AE29" s="70"/>
      <c r="AF29" s="70"/>
      <c r="AG29" s="70"/>
    </row>
    <row r="30" spans="1:33" ht="15.75" customHeight="1">
      <c r="A30" s="73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Y30" s="73"/>
    </row>
    <row r="31" spans="1:33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6"/>
      <c r="Z31" s="67"/>
      <c r="AA31" s="67"/>
      <c r="AB31" s="67"/>
      <c r="AC31" s="67"/>
      <c r="AD31" s="67"/>
      <c r="AE31" s="67"/>
      <c r="AF31" s="67"/>
      <c r="AG31" s="67"/>
    </row>
    <row r="32" spans="1:33" ht="15.75" customHeight="1">
      <c r="A32" s="82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8"/>
      <c r="X32" s="78"/>
      <c r="Y32" s="85"/>
      <c r="Z32" s="70"/>
      <c r="AA32" s="70"/>
      <c r="AB32" s="70"/>
      <c r="AC32" s="70"/>
      <c r="AD32" s="70"/>
      <c r="AE32" s="70"/>
      <c r="AF32" s="70"/>
      <c r="AG32" s="70"/>
    </row>
    <row r="33" spans="1:33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6"/>
      <c r="Z33" s="67"/>
      <c r="AA33" s="67"/>
      <c r="AB33" s="67"/>
      <c r="AC33" s="67"/>
      <c r="AD33" s="67"/>
      <c r="AE33" s="67"/>
      <c r="AF33" s="67"/>
      <c r="AG33" s="67"/>
    </row>
    <row r="34" spans="1:33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69"/>
      <c r="Z34" s="70"/>
      <c r="AA34" s="70"/>
      <c r="AB34" s="70"/>
      <c r="AC34" s="70"/>
      <c r="AD34" s="70"/>
      <c r="AE34" s="70"/>
      <c r="AF34" s="70"/>
      <c r="AG34" s="70"/>
    </row>
    <row r="35" spans="1:33" ht="14.4">
      <c r="A35" s="58"/>
      <c r="H35" s="58"/>
    </row>
    <row r="36" spans="1:33" ht="14.4">
      <c r="A36" s="58"/>
      <c r="H36" s="58"/>
    </row>
    <row r="37" spans="1:33" ht="14.4">
      <c r="A37" s="58"/>
      <c r="H37" s="58"/>
    </row>
    <row r="38" spans="1:33" ht="14.4">
      <c r="A38" s="58"/>
      <c r="H38" s="58"/>
    </row>
    <row r="39" spans="1:33" ht="14.4">
      <c r="A39" s="58"/>
      <c r="H39" s="58"/>
    </row>
    <row r="40" spans="1:33" ht="14.4">
      <c r="A40" s="58"/>
      <c r="H40" s="58"/>
    </row>
    <row r="41" spans="1:33" ht="14.4">
      <c r="A41" s="58"/>
      <c r="H41" s="58"/>
    </row>
    <row r="42" spans="1:33" ht="14.4">
      <c r="A42" s="58"/>
      <c r="H42" s="58"/>
    </row>
    <row r="43" spans="1:33" ht="14.4">
      <c r="A43" s="58"/>
      <c r="H43" s="58"/>
    </row>
    <row r="44" spans="1:33" ht="14.4">
      <c r="A44" s="58"/>
      <c r="H44" s="58"/>
    </row>
    <row r="45" spans="1:33" ht="14.4">
      <c r="A45" s="58"/>
      <c r="H45" s="58"/>
    </row>
    <row r="46" spans="1:33" ht="14.4">
      <c r="A46" s="58"/>
      <c r="H46" s="58"/>
    </row>
    <row r="47" spans="1:33" ht="14.4">
      <c r="A47" s="58"/>
      <c r="H47" s="58"/>
    </row>
    <row r="48" spans="1:33" ht="14.4">
      <c r="A48" s="58"/>
      <c r="H48" s="58"/>
    </row>
    <row r="49" spans="1:8" ht="14.4">
      <c r="A49" s="58"/>
      <c r="H49" s="58"/>
    </row>
    <row r="50" spans="1:8" ht="14.4">
      <c r="A50" s="58"/>
      <c r="H50" s="58"/>
    </row>
    <row r="51" spans="1:8" ht="14.4">
      <c r="A51" s="58"/>
      <c r="H51" s="58"/>
    </row>
    <row r="52" spans="1:8" ht="14.4">
      <c r="A52" s="58"/>
      <c r="H52" s="58"/>
    </row>
    <row r="53" spans="1:8" ht="14.4">
      <c r="A53" s="58"/>
      <c r="H53" s="58"/>
    </row>
    <row r="54" spans="1:8" ht="14.4">
      <c r="A54" s="58"/>
      <c r="H54" s="58"/>
    </row>
    <row r="55" spans="1:8" ht="14.4">
      <c r="A55" s="58"/>
      <c r="H55" s="58"/>
    </row>
    <row r="56" spans="1:8" ht="14.4">
      <c r="A56" s="58"/>
      <c r="H56" s="58"/>
    </row>
    <row r="57" spans="1:8" ht="14.4">
      <c r="A57" s="58"/>
      <c r="H57" s="58"/>
    </row>
    <row r="58" spans="1:8" ht="14.4">
      <c r="A58" s="58"/>
      <c r="H58" s="58"/>
    </row>
    <row r="59" spans="1:8" ht="14.4">
      <c r="A59" s="58"/>
      <c r="H59" s="58"/>
    </row>
    <row r="60" spans="1:8" ht="14.4">
      <c r="A60" s="58"/>
      <c r="H60" s="58"/>
    </row>
    <row r="61" spans="1:8" ht="14.4">
      <c r="A61" s="58"/>
      <c r="H61" s="58"/>
    </row>
    <row r="62" spans="1:8" ht="14.4">
      <c r="A62" s="58"/>
      <c r="H62" s="58"/>
    </row>
    <row r="63" spans="1:8" ht="14.4">
      <c r="A63" s="58"/>
      <c r="H63" s="58"/>
    </row>
    <row r="64" spans="1:8" ht="14.4">
      <c r="A64" s="58"/>
      <c r="H64" s="58"/>
    </row>
    <row r="65" spans="1:8" ht="14.4">
      <c r="A65" s="58"/>
      <c r="H65" s="58"/>
    </row>
    <row r="66" spans="1:8" ht="14.4">
      <c r="A66" s="58"/>
      <c r="H66" s="58"/>
    </row>
    <row r="67" spans="1:8" ht="14.4">
      <c r="A67" s="58"/>
      <c r="H67" s="58"/>
    </row>
    <row r="68" spans="1:8" ht="14.4">
      <c r="A68" s="58"/>
      <c r="H68" s="58"/>
    </row>
    <row r="69" spans="1:8" ht="14.4">
      <c r="A69" s="58"/>
      <c r="H69" s="58"/>
    </row>
    <row r="70" spans="1:8" ht="14.4">
      <c r="A70" s="58"/>
      <c r="H70" s="58"/>
    </row>
    <row r="71" spans="1:8" ht="14.4">
      <c r="A71" s="58"/>
      <c r="H71" s="58"/>
    </row>
    <row r="72" spans="1:8" ht="14.4">
      <c r="A72" s="58"/>
      <c r="H72" s="58"/>
    </row>
    <row r="73" spans="1:8" ht="14.4">
      <c r="A73" s="58"/>
      <c r="H73" s="58"/>
    </row>
    <row r="74" spans="1:8" ht="14.4">
      <c r="A74" s="58"/>
      <c r="H74" s="58"/>
    </row>
    <row r="75" spans="1:8" ht="14.4">
      <c r="A75" s="58"/>
      <c r="H75" s="58"/>
    </row>
    <row r="76" spans="1:8" ht="14.4">
      <c r="A76" s="58"/>
      <c r="H76" s="58"/>
    </row>
    <row r="77" spans="1:8" ht="14.4">
      <c r="A77" s="58"/>
      <c r="H77" s="58"/>
    </row>
    <row r="78" spans="1:8" ht="14.4">
      <c r="A78" s="58"/>
      <c r="H78" s="58"/>
    </row>
    <row r="79" spans="1:8" ht="14.4">
      <c r="A79" s="58"/>
      <c r="H79" s="58"/>
    </row>
    <row r="80" spans="1:8" ht="14.4">
      <c r="A80" s="58"/>
      <c r="H80" s="58"/>
    </row>
    <row r="81" spans="1:8" ht="14.4">
      <c r="A81" s="58"/>
      <c r="H81" s="58"/>
    </row>
    <row r="82" spans="1:8" ht="14.4">
      <c r="A82" s="58"/>
      <c r="H82" s="58"/>
    </row>
    <row r="83" spans="1:8" ht="14.4">
      <c r="A83" s="58"/>
      <c r="H83" s="58"/>
    </row>
    <row r="84" spans="1:8" ht="14.4">
      <c r="A84" s="58"/>
      <c r="H84" s="58"/>
    </row>
    <row r="85" spans="1:8" ht="14.4">
      <c r="A85" s="58"/>
      <c r="H85" s="58"/>
    </row>
    <row r="86" spans="1:8" ht="14.4">
      <c r="A86" s="58"/>
      <c r="H86" s="58"/>
    </row>
    <row r="87" spans="1:8" ht="14.4">
      <c r="A87" s="58"/>
      <c r="H87" s="58"/>
    </row>
    <row r="88" spans="1:8" ht="14.4">
      <c r="A88" s="58"/>
      <c r="H88" s="58"/>
    </row>
    <row r="89" spans="1:8" ht="14.4">
      <c r="A89" s="58"/>
      <c r="H89" s="58"/>
    </row>
    <row r="90" spans="1:8" ht="14.4">
      <c r="A90" s="58"/>
      <c r="H90" s="58"/>
    </row>
    <row r="91" spans="1:8" ht="14.4">
      <c r="A91" s="58"/>
      <c r="H91" s="58"/>
    </row>
    <row r="92" spans="1:8" ht="14.4">
      <c r="A92" s="58"/>
      <c r="H92" s="58"/>
    </row>
    <row r="93" spans="1:8" ht="14.4">
      <c r="A93" s="58"/>
      <c r="H93" s="58"/>
    </row>
    <row r="94" spans="1:8" ht="14.4">
      <c r="A94" s="58"/>
      <c r="H94" s="58"/>
    </row>
    <row r="95" spans="1:8" ht="14.4">
      <c r="A95" s="58"/>
      <c r="H95" s="58"/>
    </row>
    <row r="96" spans="1:8" ht="14.4">
      <c r="A96" s="58"/>
      <c r="H96" s="58"/>
    </row>
    <row r="97" spans="1:8" ht="14.4">
      <c r="A97" s="58"/>
      <c r="H97" s="58"/>
    </row>
    <row r="98" spans="1:8" ht="14.4">
      <c r="A98" s="58"/>
      <c r="H98" s="58"/>
    </row>
    <row r="99" spans="1:8" ht="14.4">
      <c r="A99" s="58"/>
      <c r="H99" s="58"/>
    </row>
    <row r="100" spans="1:8" ht="14.4">
      <c r="A100" s="58"/>
      <c r="H100" s="58"/>
    </row>
    <row r="101" spans="1:8" ht="14.4">
      <c r="A101" s="58"/>
      <c r="H101" s="58"/>
    </row>
    <row r="102" spans="1:8" ht="14.4">
      <c r="A102" s="58"/>
      <c r="H102" s="58"/>
    </row>
    <row r="103" spans="1:8" ht="14.4">
      <c r="A103" s="58"/>
      <c r="H103" s="58"/>
    </row>
    <row r="104" spans="1:8" ht="14.4">
      <c r="A104" s="58"/>
      <c r="H104" s="58"/>
    </row>
    <row r="105" spans="1:8" ht="14.4">
      <c r="A105" s="58"/>
      <c r="H105" s="58"/>
    </row>
    <row r="106" spans="1:8" ht="14.4">
      <c r="A106" s="58"/>
      <c r="H106" s="58"/>
    </row>
    <row r="107" spans="1:8" ht="14.4">
      <c r="A107" s="58"/>
      <c r="H107" s="58"/>
    </row>
    <row r="108" spans="1:8" ht="14.4">
      <c r="A108" s="58"/>
      <c r="H108" s="58"/>
    </row>
    <row r="109" spans="1:8" ht="14.4">
      <c r="A109" s="58"/>
      <c r="H109" s="58"/>
    </row>
    <row r="110" spans="1:8" ht="14.4">
      <c r="A110" s="58"/>
      <c r="H110" s="58"/>
    </row>
    <row r="111" spans="1:8" ht="14.4">
      <c r="A111" s="58"/>
      <c r="H111" s="58"/>
    </row>
    <row r="112" spans="1:8" ht="14.4">
      <c r="A112" s="58"/>
      <c r="H112" s="58"/>
    </row>
    <row r="113" spans="1:8" ht="14.4">
      <c r="A113" s="58"/>
      <c r="H113" s="58"/>
    </row>
    <row r="114" spans="1:8" ht="14.4">
      <c r="A114" s="58"/>
      <c r="H114" s="58"/>
    </row>
    <row r="115" spans="1:8" ht="14.4">
      <c r="A115" s="58"/>
      <c r="H115" s="58"/>
    </row>
    <row r="116" spans="1:8" ht="14.4">
      <c r="A116" s="58"/>
      <c r="H116" s="58"/>
    </row>
    <row r="117" spans="1:8" ht="14.4">
      <c r="A117" s="58"/>
      <c r="H117" s="58"/>
    </row>
    <row r="118" spans="1:8" ht="14.4">
      <c r="A118" s="58"/>
      <c r="H118" s="58"/>
    </row>
    <row r="119" spans="1:8" ht="14.4">
      <c r="A119" s="58"/>
      <c r="H119" s="58"/>
    </row>
    <row r="120" spans="1:8" ht="14.4">
      <c r="A120" s="58"/>
      <c r="H120" s="58"/>
    </row>
    <row r="121" spans="1:8" ht="14.4">
      <c r="A121" s="58"/>
      <c r="H121" s="58"/>
    </row>
    <row r="122" spans="1:8" ht="14.4">
      <c r="A122" s="58"/>
      <c r="H122" s="58"/>
    </row>
    <row r="123" spans="1:8" ht="14.4">
      <c r="A123" s="58"/>
      <c r="H123" s="58"/>
    </row>
    <row r="124" spans="1:8" ht="14.4">
      <c r="A124" s="58"/>
      <c r="H124" s="58"/>
    </row>
    <row r="125" spans="1:8" ht="14.4">
      <c r="A125" s="58"/>
      <c r="H125" s="58"/>
    </row>
    <row r="126" spans="1:8" ht="14.4">
      <c r="A126" s="58"/>
      <c r="H126" s="58"/>
    </row>
    <row r="127" spans="1:8" ht="14.4">
      <c r="A127" s="58"/>
      <c r="H127" s="58"/>
    </row>
    <row r="128" spans="1:8" ht="14.4">
      <c r="A128" s="58"/>
      <c r="H128" s="58"/>
    </row>
    <row r="129" spans="1:8" ht="14.4">
      <c r="A129" s="58"/>
      <c r="H129" s="58"/>
    </row>
    <row r="130" spans="1:8" ht="14.4">
      <c r="A130" s="58"/>
      <c r="H130" s="58"/>
    </row>
    <row r="131" spans="1:8" ht="14.4">
      <c r="A131" s="58"/>
      <c r="H131" s="58"/>
    </row>
    <row r="132" spans="1:8" ht="14.4">
      <c r="A132" s="58"/>
      <c r="H132" s="58"/>
    </row>
    <row r="133" spans="1:8" ht="14.4">
      <c r="A133" s="58"/>
      <c r="H133" s="58"/>
    </row>
    <row r="134" spans="1:8" ht="14.4">
      <c r="A134" s="58"/>
      <c r="H134" s="58"/>
    </row>
    <row r="135" spans="1:8" ht="14.4">
      <c r="A135" s="58"/>
      <c r="H135" s="58"/>
    </row>
    <row r="136" spans="1:8" ht="14.4">
      <c r="A136" s="58"/>
      <c r="H136" s="58"/>
    </row>
    <row r="137" spans="1:8" ht="14.4">
      <c r="A137" s="58"/>
      <c r="H137" s="58"/>
    </row>
    <row r="138" spans="1:8" ht="14.4">
      <c r="A138" s="58"/>
      <c r="H138" s="58"/>
    </row>
    <row r="139" spans="1:8" ht="14.4">
      <c r="A139" s="58"/>
      <c r="H139" s="58"/>
    </row>
    <row r="140" spans="1:8" ht="14.4">
      <c r="A140" s="58"/>
      <c r="H140" s="58"/>
    </row>
    <row r="141" spans="1:8" ht="14.4">
      <c r="A141" s="58"/>
      <c r="H141" s="58"/>
    </row>
    <row r="142" spans="1:8" ht="14.4">
      <c r="A142" s="58"/>
      <c r="H142" s="58"/>
    </row>
    <row r="143" spans="1:8" ht="14.4">
      <c r="A143" s="58"/>
      <c r="H143" s="58"/>
    </row>
    <row r="144" spans="1:8" ht="14.4">
      <c r="A144" s="58"/>
      <c r="H144" s="58"/>
    </row>
    <row r="145" spans="1:8" ht="14.4">
      <c r="A145" s="58"/>
      <c r="H145" s="58"/>
    </row>
    <row r="146" spans="1:8" ht="14.4">
      <c r="A146" s="58"/>
      <c r="H146" s="58"/>
    </row>
    <row r="147" spans="1:8" ht="14.4">
      <c r="A147" s="58"/>
      <c r="H147" s="58"/>
    </row>
    <row r="148" spans="1:8" ht="14.4">
      <c r="A148" s="58"/>
      <c r="H148" s="58"/>
    </row>
    <row r="149" spans="1:8" ht="14.4">
      <c r="A149" s="58"/>
      <c r="H149" s="58"/>
    </row>
    <row r="150" spans="1:8" ht="14.4">
      <c r="A150" s="58"/>
      <c r="H150" s="58"/>
    </row>
    <row r="151" spans="1:8" ht="14.4">
      <c r="A151" s="58"/>
      <c r="H151" s="58"/>
    </row>
    <row r="152" spans="1:8" ht="14.4">
      <c r="A152" s="58"/>
      <c r="H152" s="58"/>
    </row>
    <row r="153" spans="1:8" ht="14.4">
      <c r="A153" s="58"/>
      <c r="H153" s="58"/>
    </row>
    <row r="154" spans="1:8" ht="14.4">
      <c r="A154" s="58"/>
      <c r="H154" s="58"/>
    </row>
    <row r="155" spans="1:8" ht="14.4">
      <c r="A155" s="58"/>
      <c r="H155" s="58"/>
    </row>
    <row r="156" spans="1:8" ht="14.4">
      <c r="A156" s="58"/>
      <c r="H156" s="58"/>
    </row>
    <row r="157" spans="1:8" ht="14.4">
      <c r="A157" s="58"/>
      <c r="H157" s="58"/>
    </row>
    <row r="158" spans="1:8" ht="14.4">
      <c r="A158" s="58"/>
      <c r="H158" s="58"/>
    </row>
    <row r="159" spans="1:8" ht="14.4">
      <c r="A159" s="58"/>
      <c r="H159" s="58"/>
    </row>
    <row r="160" spans="1:8" ht="14.4">
      <c r="A160" s="58"/>
      <c r="H160" s="58"/>
    </row>
    <row r="161" spans="1:8" ht="14.4">
      <c r="A161" s="58"/>
      <c r="H161" s="58"/>
    </row>
    <row r="162" spans="1:8" ht="14.4">
      <c r="A162" s="58"/>
      <c r="H162" s="58"/>
    </row>
    <row r="163" spans="1:8" ht="14.4">
      <c r="A163" s="58"/>
      <c r="H163" s="58"/>
    </row>
    <row r="164" spans="1:8" ht="14.4">
      <c r="A164" s="58"/>
      <c r="H164" s="58"/>
    </row>
    <row r="165" spans="1:8" ht="14.4">
      <c r="A165" s="58"/>
      <c r="H165" s="58"/>
    </row>
    <row r="166" spans="1:8" ht="14.4">
      <c r="A166" s="58"/>
      <c r="H166" s="58"/>
    </row>
    <row r="167" spans="1:8" ht="14.4">
      <c r="A167" s="58"/>
      <c r="H167" s="58"/>
    </row>
    <row r="168" spans="1:8" ht="14.4">
      <c r="A168" s="58"/>
      <c r="H168" s="58"/>
    </row>
    <row r="169" spans="1:8" ht="14.4">
      <c r="A169" s="58"/>
      <c r="H169" s="58"/>
    </row>
    <row r="170" spans="1:8" ht="14.4">
      <c r="A170" s="58"/>
      <c r="H170" s="58"/>
    </row>
    <row r="171" spans="1:8" ht="14.4">
      <c r="A171" s="58"/>
      <c r="H171" s="58"/>
    </row>
    <row r="172" spans="1:8" ht="14.4">
      <c r="A172" s="58"/>
      <c r="H172" s="58"/>
    </row>
    <row r="173" spans="1:8" ht="14.4">
      <c r="A173" s="58"/>
      <c r="H173" s="58"/>
    </row>
    <row r="174" spans="1:8" ht="14.4">
      <c r="A174" s="58"/>
      <c r="H174" s="58"/>
    </row>
    <row r="175" spans="1:8" ht="14.4">
      <c r="A175" s="58"/>
      <c r="H175" s="58"/>
    </row>
    <row r="176" spans="1:8" ht="14.4">
      <c r="A176" s="58"/>
      <c r="H176" s="58"/>
    </row>
    <row r="177" spans="1:8" ht="14.4">
      <c r="A177" s="58"/>
      <c r="H177" s="58"/>
    </row>
    <row r="178" spans="1:8" ht="14.4">
      <c r="A178" s="58"/>
      <c r="H178" s="58"/>
    </row>
    <row r="179" spans="1:8" ht="14.4">
      <c r="A179" s="58"/>
      <c r="H179" s="58"/>
    </row>
    <row r="180" spans="1:8" ht="14.4">
      <c r="A180" s="58"/>
      <c r="H180" s="58"/>
    </row>
    <row r="181" spans="1:8" ht="14.4">
      <c r="A181" s="58"/>
      <c r="H181" s="58"/>
    </row>
    <row r="182" spans="1:8" ht="14.4">
      <c r="A182" s="58"/>
      <c r="H182" s="58"/>
    </row>
    <row r="183" spans="1:8" ht="14.4">
      <c r="A183" s="58"/>
      <c r="H183" s="58"/>
    </row>
    <row r="184" spans="1:8" ht="14.4">
      <c r="A184" s="58"/>
      <c r="H184" s="58"/>
    </row>
    <row r="185" spans="1:8" ht="14.4">
      <c r="A185" s="58"/>
      <c r="H185" s="58"/>
    </row>
    <row r="186" spans="1:8" ht="14.4">
      <c r="A186" s="58"/>
      <c r="H186" s="58"/>
    </row>
    <row r="187" spans="1:8" ht="14.4">
      <c r="A187" s="58"/>
      <c r="H187" s="58"/>
    </row>
    <row r="188" spans="1:8" ht="14.4">
      <c r="A188" s="58"/>
      <c r="H188" s="58"/>
    </row>
    <row r="189" spans="1:8" ht="14.4">
      <c r="A189" s="58"/>
      <c r="H189" s="58"/>
    </row>
    <row r="190" spans="1:8" ht="14.4">
      <c r="A190" s="58"/>
      <c r="H190" s="58"/>
    </row>
    <row r="191" spans="1:8" ht="14.4">
      <c r="A191" s="58"/>
      <c r="H191" s="58"/>
    </row>
    <row r="192" spans="1:8" ht="14.4">
      <c r="A192" s="58"/>
      <c r="H192" s="58"/>
    </row>
    <row r="193" spans="1:8" ht="14.4">
      <c r="A193" s="58"/>
      <c r="H193" s="58"/>
    </row>
    <row r="194" spans="1:8" ht="14.4">
      <c r="A194" s="58"/>
      <c r="H194" s="58"/>
    </row>
    <row r="195" spans="1:8" ht="14.4">
      <c r="A195" s="58"/>
      <c r="H195" s="58"/>
    </row>
    <row r="196" spans="1:8" ht="14.4">
      <c r="A196" s="58"/>
      <c r="H196" s="58"/>
    </row>
    <row r="197" spans="1:8" ht="14.4">
      <c r="A197" s="58"/>
      <c r="H197" s="58"/>
    </row>
    <row r="198" spans="1:8" ht="14.4">
      <c r="A198" s="58"/>
      <c r="H198" s="58"/>
    </row>
    <row r="199" spans="1:8" ht="14.4">
      <c r="A199" s="58"/>
      <c r="H199" s="58"/>
    </row>
    <row r="200" spans="1:8" ht="14.4">
      <c r="A200" s="58"/>
      <c r="H200" s="58"/>
    </row>
    <row r="201" spans="1:8" ht="14.4">
      <c r="A201" s="58"/>
      <c r="H201" s="58"/>
    </row>
    <row r="202" spans="1:8" ht="14.4">
      <c r="A202" s="58"/>
      <c r="H202" s="58"/>
    </row>
    <row r="203" spans="1:8" ht="14.4">
      <c r="A203" s="58"/>
      <c r="H203" s="58"/>
    </row>
    <row r="204" spans="1:8" ht="14.4">
      <c r="A204" s="58"/>
      <c r="H204" s="58"/>
    </row>
    <row r="205" spans="1:8" ht="14.4">
      <c r="A205" s="58"/>
      <c r="H205" s="58"/>
    </row>
    <row r="206" spans="1:8" ht="14.4">
      <c r="A206" s="58"/>
      <c r="H206" s="58"/>
    </row>
    <row r="207" spans="1:8" ht="14.4">
      <c r="A207" s="58"/>
      <c r="H207" s="58"/>
    </row>
    <row r="208" spans="1:8" ht="14.4">
      <c r="A208" s="58"/>
      <c r="H208" s="58"/>
    </row>
    <row r="209" spans="1:8" ht="14.4">
      <c r="A209" s="58"/>
      <c r="H209" s="58"/>
    </row>
    <row r="210" spans="1:8" ht="14.4">
      <c r="A210" s="58"/>
      <c r="H210" s="58"/>
    </row>
    <row r="211" spans="1:8" ht="14.4">
      <c r="A211" s="58"/>
      <c r="H211" s="58"/>
    </row>
    <row r="212" spans="1:8" ht="14.4">
      <c r="A212" s="58"/>
      <c r="H212" s="58"/>
    </row>
    <row r="213" spans="1:8" ht="14.4">
      <c r="A213" s="58"/>
      <c r="H213" s="58"/>
    </row>
    <row r="214" spans="1:8" ht="14.4">
      <c r="A214" s="58"/>
      <c r="H214" s="58"/>
    </row>
    <row r="215" spans="1:8" ht="14.4">
      <c r="A215" s="58"/>
      <c r="H215" s="58"/>
    </row>
    <row r="216" spans="1:8" ht="14.4">
      <c r="A216" s="58"/>
      <c r="H216" s="58"/>
    </row>
    <row r="217" spans="1:8" ht="14.4">
      <c r="A217" s="58"/>
      <c r="H217" s="58"/>
    </row>
    <row r="218" spans="1:8" ht="14.4">
      <c r="A218" s="58"/>
      <c r="H218" s="58"/>
    </row>
    <row r="219" spans="1:8" ht="14.4">
      <c r="A219" s="58"/>
      <c r="H219" s="58"/>
    </row>
    <row r="220" spans="1:8" ht="14.4">
      <c r="A220" s="58"/>
      <c r="H220" s="58"/>
    </row>
    <row r="221" spans="1:8" ht="14.4">
      <c r="A221" s="58"/>
      <c r="H221" s="58"/>
    </row>
    <row r="222" spans="1:8" ht="14.4">
      <c r="A222" s="58"/>
      <c r="H222" s="58"/>
    </row>
    <row r="223" spans="1:8" ht="14.4">
      <c r="A223" s="58"/>
      <c r="H223" s="58"/>
    </row>
    <row r="224" spans="1:8" ht="14.4">
      <c r="A224" s="58"/>
      <c r="H224" s="58"/>
    </row>
    <row r="225" spans="1:8" ht="14.4">
      <c r="A225" s="58"/>
      <c r="H225" s="58"/>
    </row>
    <row r="226" spans="1:8" ht="14.4">
      <c r="A226" s="58"/>
      <c r="H226" s="58"/>
    </row>
    <row r="227" spans="1:8" ht="14.4">
      <c r="A227" s="58"/>
      <c r="H227" s="58"/>
    </row>
    <row r="228" spans="1:8" ht="14.4">
      <c r="A228" s="58"/>
      <c r="H228" s="58"/>
    </row>
    <row r="229" spans="1:8" ht="14.4">
      <c r="A229" s="58"/>
      <c r="H229" s="58"/>
    </row>
    <row r="230" spans="1:8" ht="14.4">
      <c r="A230" s="58"/>
      <c r="H230" s="58"/>
    </row>
    <row r="231" spans="1:8" ht="14.4">
      <c r="A231" s="58"/>
      <c r="H231" s="58"/>
    </row>
    <row r="232" spans="1:8" ht="14.4">
      <c r="A232" s="58"/>
      <c r="H232" s="58"/>
    </row>
    <row r="233" spans="1:8" ht="14.4">
      <c r="A233" s="58"/>
      <c r="H233" s="58"/>
    </row>
    <row r="234" spans="1:8" ht="14.4">
      <c r="A234" s="58"/>
      <c r="H234" s="58"/>
    </row>
    <row r="235" spans="1:8" ht="14.4">
      <c r="A235" s="58"/>
      <c r="H235" s="58"/>
    </row>
    <row r="236" spans="1:8" ht="14.4">
      <c r="A236" s="58"/>
      <c r="H236" s="58"/>
    </row>
    <row r="237" spans="1:8" ht="14.4">
      <c r="A237" s="58"/>
      <c r="H237" s="58"/>
    </row>
    <row r="238" spans="1:8" ht="14.4">
      <c r="A238" s="58"/>
      <c r="H238" s="58"/>
    </row>
    <row r="239" spans="1:8" ht="14.4">
      <c r="A239" s="58"/>
      <c r="H239" s="58"/>
    </row>
    <row r="240" spans="1:8" ht="14.4">
      <c r="A240" s="58"/>
      <c r="H240" s="58"/>
    </row>
    <row r="241" spans="1:8" ht="14.4">
      <c r="A241" s="58"/>
      <c r="H241" s="58"/>
    </row>
    <row r="242" spans="1:8" ht="14.4">
      <c r="A242" s="58"/>
      <c r="H242" s="58"/>
    </row>
    <row r="243" spans="1:8" ht="14.4">
      <c r="A243" s="58"/>
      <c r="H243" s="58"/>
    </row>
    <row r="244" spans="1:8" ht="14.4">
      <c r="A244" s="58"/>
      <c r="H244" s="58"/>
    </row>
    <row r="245" spans="1:8" ht="14.4">
      <c r="A245" s="58"/>
      <c r="H245" s="58"/>
    </row>
    <row r="246" spans="1:8" ht="14.4">
      <c r="A246" s="58"/>
      <c r="H246" s="58"/>
    </row>
    <row r="247" spans="1:8" ht="14.4">
      <c r="A247" s="58"/>
      <c r="H247" s="58"/>
    </row>
    <row r="248" spans="1:8" ht="14.4">
      <c r="A248" s="58"/>
      <c r="H248" s="58"/>
    </row>
    <row r="249" spans="1:8" ht="14.4">
      <c r="A249" s="58"/>
      <c r="H249" s="58"/>
    </row>
    <row r="250" spans="1:8" ht="14.4">
      <c r="A250" s="58"/>
      <c r="H250" s="58"/>
    </row>
    <row r="251" spans="1:8" ht="14.4">
      <c r="A251" s="58"/>
      <c r="H251" s="58"/>
    </row>
    <row r="252" spans="1:8" ht="14.4">
      <c r="A252" s="58"/>
      <c r="H252" s="58"/>
    </row>
    <row r="253" spans="1:8" ht="14.4">
      <c r="A253" s="58"/>
      <c r="H253" s="58"/>
    </row>
    <row r="254" spans="1:8" ht="14.4">
      <c r="A254" s="58"/>
      <c r="H254" s="58"/>
    </row>
    <row r="255" spans="1:8" ht="14.4">
      <c r="A255" s="58"/>
      <c r="H255" s="58"/>
    </row>
    <row r="256" spans="1:8" ht="14.4">
      <c r="A256" s="58"/>
      <c r="H256" s="58"/>
    </row>
    <row r="257" spans="1:8" ht="14.4">
      <c r="A257" s="58"/>
      <c r="H257" s="58"/>
    </row>
    <row r="258" spans="1:8" ht="14.4">
      <c r="A258" s="58"/>
      <c r="H258" s="58"/>
    </row>
    <row r="259" spans="1:8" ht="14.4">
      <c r="A259" s="58"/>
      <c r="H259" s="58"/>
    </row>
    <row r="260" spans="1:8" ht="14.4">
      <c r="A260" s="58"/>
      <c r="H260" s="58"/>
    </row>
    <row r="261" spans="1:8" ht="14.4">
      <c r="A261" s="58"/>
      <c r="H261" s="58"/>
    </row>
    <row r="262" spans="1:8" ht="14.4">
      <c r="A262" s="58"/>
      <c r="H262" s="58"/>
    </row>
    <row r="263" spans="1:8" ht="14.4">
      <c r="A263" s="58"/>
      <c r="H263" s="58"/>
    </row>
    <row r="264" spans="1:8" ht="14.4">
      <c r="A264" s="58"/>
      <c r="H264" s="58"/>
    </row>
    <row r="265" spans="1:8" ht="14.4">
      <c r="A265" s="58"/>
      <c r="H265" s="58"/>
    </row>
    <row r="266" spans="1:8" ht="14.4">
      <c r="A266" s="58"/>
      <c r="H266" s="58"/>
    </row>
    <row r="267" spans="1:8" ht="14.4">
      <c r="A267" s="58"/>
      <c r="H267" s="58"/>
    </row>
    <row r="268" spans="1:8" ht="14.4">
      <c r="A268" s="58"/>
      <c r="H268" s="58"/>
    </row>
    <row r="269" spans="1:8" ht="14.4">
      <c r="A269" s="58"/>
      <c r="H269" s="58"/>
    </row>
    <row r="270" spans="1:8" ht="14.4">
      <c r="A270" s="58"/>
      <c r="H270" s="58"/>
    </row>
    <row r="271" spans="1:8" ht="14.4">
      <c r="A271" s="58"/>
      <c r="H271" s="58"/>
    </row>
    <row r="272" spans="1:8" ht="14.4">
      <c r="A272" s="58"/>
      <c r="H272" s="58"/>
    </row>
    <row r="273" spans="1:8" ht="14.4">
      <c r="A273" s="58"/>
      <c r="H273" s="58"/>
    </row>
    <row r="274" spans="1:8" ht="14.4">
      <c r="A274" s="58"/>
      <c r="H274" s="58"/>
    </row>
    <row r="275" spans="1:8" ht="14.4">
      <c r="A275" s="58"/>
      <c r="H275" s="58"/>
    </row>
    <row r="276" spans="1:8" ht="14.4">
      <c r="A276" s="58"/>
      <c r="H276" s="58"/>
    </row>
    <row r="277" spans="1:8" ht="14.4">
      <c r="A277" s="58"/>
      <c r="H277" s="58"/>
    </row>
    <row r="278" spans="1:8" ht="14.4">
      <c r="A278" s="58"/>
      <c r="H278" s="58"/>
    </row>
    <row r="279" spans="1:8" ht="14.4">
      <c r="A279" s="58"/>
      <c r="H279" s="58"/>
    </row>
    <row r="280" spans="1:8" ht="14.4">
      <c r="A280" s="58"/>
      <c r="H280" s="58"/>
    </row>
    <row r="281" spans="1:8" ht="14.4">
      <c r="A281" s="58"/>
      <c r="H281" s="58"/>
    </row>
    <row r="282" spans="1:8" ht="14.4">
      <c r="A282" s="58"/>
      <c r="H282" s="58"/>
    </row>
    <row r="283" spans="1:8" ht="14.4">
      <c r="A283" s="58"/>
      <c r="H283" s="58"/>
    </row>
    <row r="284" spans="1:8" ht="14.4">
      <c r="A284" s="58"/>
      <c r="H284" s="58"/>
    </row>
    <row r="285" spans="1:8" ht="14.4">
      <c r="A285" s="58"/>
      <c r="H285" s="58"/>
    </row>
    <row r="286" spans="1:8" ht="14.4">
      <c r="A286" s="58"/>
      <c r="H286" s="58"/>
    </row>
    <row r="287" spans="1:8" ht="14.4">
      <c r="A287" s="58"/>
      <c r="H287" s="58"/>
    </row>
    <row r="288" spans="1:8" ht="14.4">
      <c r="A288" s="58"/>
      <c r="H288" s="58"/>
    </row>
    <row r="289" spans="1:8" ht="14.4">
      <c r="A289" s="58"/>
      <c r="H289" s="58"/>
    </row>
    <row r="290" spans="1:8" ht="14.4">
      <c r="A290" s="58"/>
      <c r="H290" s="58"/>
    </row>
    <row r="291" spans="1:8" ht="14.4">
      <c r="A291" s="58"/>
      <c r="H291" s="58"/>
    </row>
    <row r="292" spans="1:8" ht="14.4">
      <c r="A292" s="58"/>
      <c r="H292" s="58"/>
    </row>
    <row r="293" spans="1:8" ht="14.4">
      <c r="A293" s="58"/>
      <c r="H293" s="58"/>
    </row>
    <row r="294" spans="1:8" ht="14.4">
      <c r="A294" s="58"/>
      <c r="H294" s="58"/>
    </row>
    <row r="295" spans="1:8" ht="14.4">
      <c r="A295" s="58"/>
      <c r="H295" s="58"/>
    </row>
    <row r="296" spans="1:8" ht="14.4">
      <c r="A296" s="58"/>
      <c r="H296" s="58"/>
    </row>
    <row r="297" spans="1:8" ht="14.4">
      <c r="A297" s="58"/>
      <c r="H297" s="58"/>
    </row>
    <row r="298" spans="1:8" ht="14.4">
      <c r="A298" s="58"/>
      <c r="H298" s="58"/>
    </row>
    <row r="299" spans="1:8" ht="14.4">
      <c r="A299" s="58"/>
      <c r="H299" s="58"/>
    </row>
    <row r="300" spans="1:8" ht="14.4">
      <c r="A300" s="58"/>
      <c r="H300" s="58"/>
    </row>
    <row r="301" spans="1:8" ht="14.4">
      <c r="A301" s="58"/>
      <c r="H301" s="58"/>
    </row>
    <row r="302" spans="1:8" ht="14.4">
      <c r="A302" s="58"/>
      <c r="H302" s="58"/>
    </row>
    <row r="303" spans="1:8" ht="14.4">
      <c r="A303" s="58"/>
      <c r="H303" s="58"/>
    </row>
    <row r="304" spans="1:8" ht="14.4">
      <c r="A304" s="58"/>
      <c r="H304" s="58"/>
    </row>
    <row r="305" spans="1:8" ht="14.4">
      <c r="A305" s="58"/>
      <c r="H305" s="58"/>
    </row>
    <row r="306" spans="1:8" ht="14.4">
      <c r="A306" s="58"/>
      <c r="H306" s="58"/>
    </row>
    <row r="307" spans="1:8" ht="14.4">
      <c r="A307" s="58"/>
      <c r="H307" s="58"/>
    </row>
    <row r="308" spans="1:8" ht="14.4">
      <c r="A308" s="58"/>
      <c r="H308" s="58"/>
    </row>
    <row r="309" spans="1:8" ht="14.4">
      <c r="A309" s="58"/>
      <c r="H309" s="58"/>
    </row>
    <row r="310" spans="1:8" ht="14.4">
      <c r="A310" s="58"/>
      <c r="H310" s="58"/>
    </row>
    <row r="311" spans="1:8" ht="14.4">
      <c r="A311" s="58"/>
      <c r="H311" s="58"/>
    </row>
    <row r="312" spans="1:8" ht="14.4">
      <c r="A312" s="58"/>
      <c r="H312" s="58"/>
    </row>
    <row r="313" spans="1:8" ht="14.4">
      <c r="A313" s="58"/>
      <c r="H313" s="58"/>
    </row>
    <row r="314" spans="1:8" ht="14.4">
      <c r="A314" s="58"/>
      <c r="H314" s="58"/>
    </row>
    <row r="315" spans="1:8" ht="14.4">
      <c r="A315" s="58"/>
      <c r="H315" s="58"/>
    </row>
    <row r="316" spans="1:8" ht="14.4">
      <c r="A316" s="58"/>
      <c r="H316" s="58"/>
    </row>
    <row r="317" spans="1:8" ht="14.4">
      <c r="A317" s="58"/>
      <c r="H317" s="58"/>
    </row>
    <row r="318" spans="1:8" ht="14.4">
      <c r="A318" s="58"/>
      <c r="H318" s="58"/>
    </row>
    <row r="319" spans="1:8" ht="14.4">
      <c r="A319" s="58"/>
      <c r="H319" s="58"/>
    </row>
    <row r="320" spans="1:8" ht="14.4">
      <c r="A320" s="58"/>
      <c r="H320" s="58"/>
    </row>
    <row r="321" spans="1:8" ht="14.4">
      <c r="A321" s="58"/>
      <c r="H321" s="58"/>
    </row>
    <row r="322" spans="1:8" ht="14.4">
      <c r="A322" s="58"/>
      <c r="H322" s="58"/>
    </row>
    <row r="323" spans="1:8" ht="14.4">
      <c r="A323" s="58"/>
      <c r="H323" s="58"/>
    </row>
    <row r="324" spans="1:8" ht="14.4">
      <c r="A324" s="58"/>
      <c r="H324" s="58"/>
    </row>
    <row r="325" spans="1:8" ht="14.4">
      <c r="A325" s="58"/>
      <c r="H325" s="58"/>
    </row>
    <row r="326" spans="1:8" ht="14.4">
      <c r="A326" s="58"/>
      <c r="H326" s="58"/>
    </row>
    <row r="327" spans="1:8" ht="14.4">
      <c r="A327" s="58"/>
      <c r="H327" s="58"/>
    </row>
    <row r="328" spans="1:8" ht="14.4">
      <c r="A328" s="58"/>
      <c r="H328" s="58"/>
    </row>
    <row r="329" spans="1:8" ht="14.4">
      <c r="A329" s="58"/>
      <c r="H329" s="58"/>
    </row>
    <row r="330" spans="1:8" ht="14.4">
      <c r="A330" s="58"/>
      <c r="H330" s="58"/>
    </row>
    <row r="331" spans="1:8" ht="14.4">
      <c r="A331" s="58"/>
      <c r="H331" s="58"/>
    </row>
    <row r="332" spans="1:8" ht="14.4">
      <c r="A332" s="58"/>
      <c r="H332" s="58"/>
    </row>
    <row r="333" spans="1:8" ht="14.4">
      <c r="A333" s="58"/>
      <c r="H333" s="58"/>
    </row>
    <row r="334" spans="1:8" ht="14.4">
      <c r="A334" s="58"/>
      <c r="H334" s="58"/>
    </row>
    <row r="335" spans="1:8" ht="14.4">
      <c r="A335" s="58"/>
      <c r="H335" s="58"/>
    </row>
    <row r="336" spans="1:8" ht="14.4">
      <c r="A336" s="58"/>
      <c r="H336" s="58"/>
    </row>
    <row r="337" spans="1:8" ht="14.4">
      <c r="A337" s="58"/>
      <c r="H337" s="58"/>
    </row>
    <row r="338" spans="1:8" ht="14.4">
      <c r="A338" s="58"/>
      <c r="H338" s="58"/>
    </row>
    <row r="339" spans="1:8" ht="14.4">
      <c r="A339" s="58"/>
      <c r="H339" s="58"/>
    </row>
    <row r="340" spans="1:8" ht="14.4">
      <c r="A340" s="58"/>
      <c r="H340" s="58"/>
    </row>
    <row r="341" spans="1:8" ht="14.4">
      <c r="A341" s="58"/>
      <c r="H341" s="58"/>
    </row>
    <row r="342" spans="1:8" ht="14.4">
      <c r="A342" s="58"/>
      <c r="H342" s="58"/>
    </row>
    <row r="343" spans="1:8" ht="14.4">
      <c r="A343" s="58"/>
      <c r="H343" s="58"/>
    </row>
    <row r="344" spans="1:8" ht="14.4">
      <c r="A344" s="58"/>
      <c r="H344" s="58"/>
    </row>
    <row r="345" spans="1:8" ht="14.4">
      <c r="A345" s="58"/>
      <c r="H345" s="58"/>
    </row>
    <row r="346" spans="1:8" ht="14.4">
      <c r="A346" s="58"/>
      <c r="H346" s="58"/>
    </row>
    <row r="347" spans="1:8" ht="14.4">
      <c r="A347" s="58"/>
      <c r="H347" s="58"/>
    </row>
    <row r="348" spans="1:8" ht="14.4">
      <c r="A348" s="58"/>
      <c r="H348" s="58"/>
    </row>
    <row r="349" spans="1:8" ht="14.4">
      <c r="A349" s="58"/>
      <c r="H349" s="58"/>
    </row>
    <row r="350" spans="1:8" ht="14.4">
      <c r="A350" s="58"/>
      <c r="H350" s="58"/>
    </row>
    <row r="351" spans="1:8" ht="14.4">
      <c r="A351" s="58"/>
      <c r="H351" s="58"/>
    </row>
    <row r="352" spans="1:8" ht="14.4">
      <c r="A352" s="58"/>
      <c r="H352" s="58"/>
    </row>
    <row r="353" spans="1:8" ht="14.4">
      <c r="A353" s="58"/>
      <c r="H353" s="58"/>
    </row>
    <row r="354" spans="1:8" ht="14.4">
      <c r="A354" s="58"/>
      <c r="H354" s="58"/>
    </row>
    <row r="355" spans="1:8" ht="14.4">
      <c r="A355" s="58"/>
      <c r="H355" s="58"/>
    </row>
    <row r="356" spans="1:8" ht="14.4">
      <c r="A356" s="58"/>
      <c r="H356" s="58"/>
    </row>
    <row r="357" spans="1:8" ht="14.4">
      <c r="A357" s="58"/>
      <c r="H357" s="58"/>
    </row>
    <row r="358" spans="1:8" ht="14.4">
      <c r="A358" s="58"/>
      <c r="H358" s="58"/>
    </row>
    <row r="359" spans="1:8" ht="14.4">
      <c r="A359" s="58"/>
      <c r="H359" s="58"/>
    </row>
    <row r="360" spans="1:8" ht="14.4">
      <c r="A360" s="58"/>
      <c r="H360" s="58"/>
    </row>
    <row r="361" spans="1:8" ht="14.4">
      <c r="A361" s="58"/>
      <c r="H361" s="58"/>
    </row>
    <row r="362" spans="1:8" ht="14.4">
      <c r="A362" s="58"/>
      <c r="H362" s="58"/>
    </row>
    <row r="363" spans="1:8" ht="14.4">
      <c r="A363" s="58"/>
      <c r="H363" s="58"/>
    </row>
    <row r="364" spans="1:8" ht="14.4">
      <c r="A364" s="58"/>
      <c r="H364" s="58"/>
    </row>
    <row r="365" spans="1:8" ht="14.4">
      <c r="A365" s="58"/>
      <c r="H365" s="58"/>
    </row>
    <row r="366" spans="1:8" ht="14.4">
      <c r="A366" s="58"/>
      <c r="H366" s="58"/>
    </row>
    <row r="367" spans="1:8" ht="14.4">
      <c r="A367" s="58"/>
      <c r="H367" s="58"/>
    </row>
    <row r="368" spans="1:8" ht="14.4">
      <c r="A368" s="58"/>
      <c r="H368" s="58"/>
    </row>
    <row r="369" spans="1:8" ht="14.4">
      <c r="A369" s="58"/>
      <c r="H369" s="58"/>
    </row>
    <row r="370" spans="1:8" ht="14.4">
      <c r="A370" s="58"/>
      <c r="H370" s="58"/>
    </row>
    <row r="371" spans="1:8" ht="14.4">
      <c r="A371" s="58"/>
      <c r="H371" s="58"/>
    </row>
    <row r="372" spans="1:8" ht="14.4">
      <c r="A372" s="58"/>
      <c r="H372" s="58"/>
    </row>
    <row r="373" spans="1:8" ht="14.4">
      <c r="A373" s="58"/>
      <c r="H373" s="58"/>
    </row>
    <row r="374" spans="1:8" ht="14.4">
      <c r="A374" s="58"/>
      <c r="H374" s="58"/>
    </row>
    <row r="375" spans="1:8" ht="14.4">
      <c r="A375" s="58"/>
      <c r="H375" s="58"/>
    </row>
    <row r="376" spans="1:8" ht="14.4">
      <c r="A376" s="58"/>
      <c r="H376" s="58"/>
    </row>
    <row r="377" spans="1:8" ht="14.4">
      <c r="A377" s="58"/>
      <c r="H377" s="58"/>
    </row>
    <row r="378" spans="1:8" ht="14.4">
      <c r="A378" s="58"/>
      <c r="H378" s="58"/>
    </row>
    <row r="379" spans="1:8" ht="14.4">
      <c r="A379" s="58"/>
      <c r="H379" s="58"/>
    </row>
    <row r="380" spans="1:8" ht="14.4">
      <c r="A380" s="58"/>
      <c r="H380" s="58"/>
    </row>
    <row r="381" spans="1:8" ht="14.4">
      <c r="A381" s="58"/>
      <c r="H381" s="58"/>
    </row>
    <row r="382" spans="1:8" ht="14.4">
      <c r="A382" s="58"/>
      <c r="H382" s="58"/>
    </row>
    <row r="383" spans="1:8" ht="14.4">
      <c r="A383" s="58"/>
      <c r="H383" s="58"/>
    </row>
    <row r="384" spans="1:8" ht="14.4">
      <c r="A384" s="58"/>
      <c r="H384" s="58"/>
    </row>
    <row r="385" spans="1:8" ht="14.4">
      <c r="A385" s="58"/>
      <c r="H385" s="58"/>
    </row>
    <row r="386" spans="1:8" ht="14.4">
      <c r="A386" s="58"/>
      <c r="H386" s="58"/>
    </row>
    <row r="387" spans="1:8" ht="14.4">
      <c r="A387" s="58"/>
      <c r="H387" s="58"/>
    </row>
    <row r="388" spans="1:8" ht="14.4">
      <c r="A388" s="58"/>
      <c r="H388" s="58"/>
    </row>
    <row r="389" spans="1:8" ht="14.4">
      <c r="A389" s="58"/>
      <c r="H389" s="58"/>
    </row>
    <row r="390" spans="1:8" ht="14.4">
      <c r="A390" s="58"/>
      <c r="H390" s="58"/>
    </row>
    <row r="391" spans="1:8" ht="14.4">
      <c r="A391" s="58"/>
      <c r="H391" s="58"/>
    </row>
    <row r="392" spans="1:8" ht="14.4">
      <c r="A392" s="58"/>
      <c r="H392" s="58"/>
    </row>
    <row r="393" spans="1:8" ht="14.4">
      <c r="A393" s="58"/>
      <c r="H393" s="58"/>
    </row>
    <row r="394" spans="1:8" ht="14.4">
      <c r="A394" s="58"/>
      <c r="H394" s="58"/>
    </row>
    <row r="395" spans="1:8" ht="14.4">
      <c r="A395" s="58"/>
      <c r="H395" s="58"/>
    </row>
    <row r="396" spans="1:8" ht="14.4">
      <c r="A396" s="58"/>
      <c r="H396" s="58"/>
    </row>
    <row r="397" spans="1:8" ht="14.4">
      <c r="A397" s="58"/>
      <c r="H397" s="58"/>
    </row>
    <row r="398" spans="1:8" ht="14.4">
      <c r="A398" s="58"/>
      <c r="H398" s="58"/>
    </row>
    <row r="399" spans="1:8" ht="14.4">
      <c r="A399" s="58"/>
      <c r="H399" s="58"/>
    </row>
    <row r="400" spans="1:8" ht="14.4">
      <c r="A400" s="58"/>
      <c r="H400" s="58"/>
    </row>
    <row r="401" spans="1:8" ht="14.4">
      <c r="A401" s="58"/>
      <c r="H401" s="58"/>
    </row>
    <row r="402" spans="1:8" ht="14.4">
      <c r="A402" s="58"/>
      <c r="H402" s="58"/>
    </row>
    <row r="403" spans="1:8" ht="14.4">
      <c r="A403" s="58"/>
      <c r="H403" s="58"/>
    </row>
    <row r="404" spans="1:8" ht="14.4">
      <c r="A404" s="58"/>
      <c r="H404" s="58"/>
    </row>
    <row r="405" spans="1:8" ht="14.4">
      <c r="A405" s="58"/>
      <c r="H405" s="58"/>
    </row>
    <row r="406" spans="1:8" ht="14.4">
      <c r="A406" s="58"/>
      <c r="H406" s="58"/>
    </row>
    <row r="407" spans="1:8" ht="14.4">
      <c r="A407" s="58"/>
      <c r="H407" s="58"/>
    </row>
    <row r="408" spans="1:8" ht="14.4">
      <c r="A408" s="58"/>
      <c r="H408" s="58"/>
    </row>
    <row r="409" spans="1:8" ht="14.4">
      <c r="A409" s="58"/>
      <c r="H409" s="58"/>
    </row>
    <row r="410" spans="1:8" ht="14.4">
      <c r="A410" s="58"/>
      <c r="H410" s="58"/>
    </row>
    <row r="411" spans="1:8" ht="14.4">
      <c r="A411" s="58"/>
      <c r="H411" s="58"/>
    </row>
    <row r="412" spans="1:8" ht="14.4">
      <c r="A412" s="58"/>
      <c r="H412" s="58"/>
    </row>
    <row r="413" spans="1:8" ht="14.4">
      <c r="A413" s="58"/>
      <c r="H413" s="58"/>
    </row>
    <row r="414" spans="1:8" ht="14.4">
      <c r="A414" s="58"/>
      <c r="H414" s="58"/>
    </row>
    <row r="415" spans="1:8" ht="14.4">
      <c r="A415" s="58"/>
      <c r="H415" s="58"/>
    </row>
    <row r="416" spans="1:8" ht="14.4">
      <c r="A416" s="58"/>
      <c r="H416" s="58"/>
    </row>
    <row r="417" spans="1:8" ht="14.4">
      <c r="A417" s="58"/>
      <c r="H417" s="58"/>
    </row>
    <row r="418" spans="1:8" ht="14.4">
      <c r="A418" s="58"/>
      <c r="H418" s="58"/>
    </row>
    <row r="419" spans="1:8" ht="14.4">
      <c r="A419" s="58"/>
      <c r="H419" s="58"/>
    </row>
    <row r="420" spans="1:8" ht="14.4">
      <c r="A420" s="58"/>
      <c r="H420" s="58"/>
    </row>
    <row r="421" spans="1:8" ht="14.4">
      <c r="A421" s="58"/>
      <c r="H421" s="58"/>
    </row>
    <row r="422" spans="1:8" ht="14.4">
      <c r="A422" s="58"/>
      <c r="H422" s="58"/>
    </row>
    <row r="423" spans="1:8" ht="14.4">
      <c r="A423" s="58"/>
      <c r="H423" s="58"/>
    </row>
    <row r="424" spans="1:8" ht="14.4">
      <c r="A424" s="58"/>
      <c r="H424" s="58"/>
    </row>
    <row r="425" spans="1:8" ht="14.4">
      <c r="A425" s="58"/>
      <c r="H425" s="58"/>
    </row>
    <row r="426" spans="1:8" ht="14.4">
      <c r="A426" s="58"/>
      <c r="H426" s="58"/>
    </row>
    <row r="427" spans="1:8" ht="14.4">
      <c r="A427" s="58"/>
      <c r="H427" s="58"/>
    </row>
    <row r="428" spans="1:8" ht="14.4">
      <c r="A428" s="58"/>
      <c r="H428" s="58"/>
    </row>
    <row r="429" spans="1:8" ht="14.4">
      <c r="A429" s="58"/>
      <c r="H429" s="58"/>
    </row>
    <row r="430" spans="1:8" ht="14.4">
      <c r="A430" s="58"/>
      <c r="H430" s="58"/>
    </row>
    <row r="431" spans="1:8" ht="14.4">
      <c r="A431" s="58"/>
      <c r="H431" s="58"/>
    </row>
    <row r="432" spans="1:8" ht="14.4">
      <c r="A432" s="58"/>
      <c r="H432" s="58"/>
    </row>
    <row r="433" spans="1:8" ht="14.4">
      <c r="A433" s="58"/>
      <c r="H433" s="58"/>
    </row>
    <row r="434" spans="1:8" ht="14.4">
      <c r="A434" s="58"/>
      <c r="H434" s="58"/>
    </row>
    <row r="435" spans="1:8" ht="14.4">
      <c r="A435" s="58"/>
      <c r="H435" s="58"/>
    </row>
    <row r="436" spans="1:8" ht="14.4">
      <c r="A436" s="58"/>
      <c r="H436" s="58"/>
    </row>
    <row r="437" spans="1:8" ht="14.4">
      <c r="A437" s="58"/>
      <c r="H437" s="58"/>
    </row>
    <row r="438" spans="1:8" ht="14.4">
      <c r="A438" s="58"/>
      <c r="H438" s="58"/>
    </row>
    <row r="439" spans="1:8" ht="14.4">
      <c r="A439" s="58"/>
      <c r="H439" s="58"/>
    </row>
    <row r="440" spans="1:8" ht="14.4">
      <c r="A440" s="58"/>
      <c r="H440" s="58"/>
    </row>
    <row r="441" spans="1:8" ht="14.4">
      <c r="A441" s="58"/>
      <c r="H441" s="58"/>
    </row>
    <row r="442" spans="1:8" ht="14.4">
      <c r="A442" s="58"/>
      <c r="H442" s="58"/>
    </row>
    <row r="443" spans="1:8" ht="14.4">
      <c r="A443" s="58"/>
      <c r="H443" s="58"/>
    </row>
    <row r="444" spans="1:8" ht="14.4">
      <c r="A444" s="58"/>
      <c r="H444" s="58"/>
    </row>
    <row r="445" spans="1:8" ht="14.4">
      <c r="A445" s="58"/>
      <c r="H445" s="58"/>
    </row>
    <row r="446" spans="1:8" ht="14.4">
      <c r="A446" s="58"/>
      <c r="H446" s="58"/>
    </row>
    <row r="447" spans="1:8" ht="14.4">
      <c r="A447" s="58"/>
      <c r="H447" s="58"/>
    </row>
    <row r="448" spans="1:8" ht="14.4">
      <c r="A448" s="58"/>
      <c r="H448" s="58"/>
    </row>
    <row r="449" spans="1:8" ht="14.4">
      <c r="A449" s="58"/>
      <c r="H449" s="58"/>
    </row>
    <row r="450" spans="1:8" ht="14.4">
      <c r="A450" s="58"/>
      <c r="H450" s="58"/>
    </row>
    <row r="451" spans="1:8" ht="14.4">
      <c r="A451" s="58"/>
      <c r="H451" s="58"/>
    </row>
    <row r="452" spans="1:8" ht="14.4">
      <c r="A452" s="58"/>
      <c r="H452" s="58"/>
    </row>
    <row r="453" spans="1:8" ht="14.4">
      <c r="A453" s="58"/>
      <c r="H453" s="58"/>
    </row>
    <row r="454" spans="1:8" ht="14.4">
      <c r="A454" s="58"/>
      <c r="H454" s="58"/>
    </row>
    <row r="455" spans="1:8" ht="14.4">
      <c r="A455" s="58"/>
      <c r="H455" s="58"/>
    </row>
    <row r="456" spans="1:8" ht="14.4">
      <c r="A456" s="58"/>
      <c r="H456" s="58"/>
    </row>
    <row r="457" spans="1:8" ht="14.4">
      <c r="A457" s="58"/>
      <c r="H457" s="58"/>
    </row>
    <row r="458" spans="1:8" ht="14.4">
      <c r="A458" s="58"/>
      <c r="H458" s="58"/>
    </row>
    <row r="459" spans="1:8" ht="14.4">
      <c r="A459" s="58"/>
      <c r="H459" s="58"/>
    </row>
    <row r="460" spans="1:8" ht="14.4">
      <c r="A460" s="58"/>
      <c r="H460" s="58"/>
    </row>
    <row r="461" spans="1:8" ht="14.4">
      <c r="A461" s="58"/>
      <c r="H461" s="58"/>
    </row>
    <row r="462" spans="1:8" ht="14.4">
      <c r="A462" s="58"/>
      <c r="H462" s="58"/>
    </row>
    <row r="463" spans="1:8" ht="14.4">
      <c r="A463" s="58"/>
      <c r="H463" s="58"/>
    </row>
    <row r="464" spans="1:8" ht="14.4">
      <c r="A464" s="58"/>
      <c r="H464" s="58"/>
    </row>
    <row r="465" spans="1:8" ht="14.4">
      <c r="A465" s="58"/>
      <c r="H465" s="58"/>
    </row>
    <row r="466" spans="1:8" ht="14.4">
      <c r="A466" s="58"/>
      <c r="H466" s="58"/>
    </row>
    <row r="467" spans="1:8" ht="14.4">
      <c r="A467" s="58"/>
      <c r="H467" s="58"/>
    </row>
    <row r="468" spans="1:8" ht="14.4">
      <c r="A468" s="58"/>
      <c r="H468" s="58"/>
    </row>
    <row r="469" spans="1:8" ht="14.4">
      <c r="A469" s="58"/>
      <c r="H469" s="58"/>
    </row>
    <row r="470" spans="1:8" ht="14.4">
      <c r="A470" s="58"/>
      <c r="H470" s="58"/>
    </row>
    <row r="471" spans="1:8" ht="14.4">
      <c r="A471" s="58"/>
      <c r="H471" s="58"/>
    </row>
    <row r="472" spans="1:8" ht="14.4">
      <c r="A472" s="58"/>
      <c r="H472" s="58"/>
    </row>
    <row r="473" spans="1:8" ht="14.4">
      <c r="A473" s="58"/>
      <c r="H473" s="58"/>
    </row>
    <row r="474" spans="1:8" ht="14.4">
      <c r="A474" s="58"/>
      <c r="H474" s="58"/>
    </row>
    <row r="475" spans="1:8" ht="14.4">
      <c r="A475" s="58"/>
      <c r="H475" s="58"/>
    </row>
    <row r="476" spans="1:8" ht="14.4">
      <c r="A476" s="58"/>
      <c r="H476" s="58"/>
    </row>
    <row r="477" spans="1:8" ht="14.4">
      <c r="A477" s="58"/>
      <c r="H477" s="58"/>
    </row>
    <row r="478" spans="1:8" ht="14.4">
      <c r="A478" s="58"/>
      <c r="H478" s="58"/>
    </row>
    <row r="479" spans="1:8" ht="14.4">
      <c r="A479" s="58"/>
      <c r="H479" s="58"/>
    </row>
    <row r="480" spans="1:8" ht="14.4">
      <c r="A480" s="58"/>
      <c r="H480" s="58"/>
    </row>
    <row r="481" spans="1:8" ht="14.4">
      <c r="A481" s="58"/>
      <c r="H481" s="58"/>
    </row>
    <row r="482" spans="1:8" ht="14.4">
      <c r="A482" s="58"/>
      <c r="H482" s="58"/>
    </row>
    <row r="483" spans="1:8" ht="14.4">
      <c r="A483" s="58"/>
      <c r="H483" s="58"/>
    </row>
    <row r="484" spans="1:8" ht="14.4">
      <c r="A484" s="58"/>
      <c r="H484" s="58"/>
    </row>
    <row r="485" spans="1:8" ht="14.4">
      <c r="A485" s="58"/>
      <c r="H485" s="58"/>
    </row>
    <row r="486" spans="1:8" ht="14.4">
      <c r="A486" s="58"/>
      <c r="H486" s="58"/>
    </row>
    <row r="487" spans="1:8" ht="14.4">
      <c r="A487" s="58"/>
      <c r="H487" s="58"/>
    </row>
    <row r="488" spans="1:8" ht="14.4">
      <c r="A488" s="58"/>
      <c r="H488" s="58"/>
    </row>
    <row r="489" spans="1:8" ht="14.4">
      <c r="A489" s="58"/>
      <c r="H489" s="58"/>
    </row>
    <row r="490" spans="1:8" ht="14.4">
      <c r="A490" s="58"/>
      <c r="H490" s="58"/>
    </row>
    <row r="491" spans="1:8" ht="14.4">
      <c r="A491" s="58"/>
      <c r="H491" s="58"/>
    </row>
    <row r="492" spans="1:8" ht="14.4">
      <c r="A492" s="58"/>
      <c r="H492" s="58"/>
    </row>
    <row r="493" spans="1:8" ht="14.4">
      <c r="A493" s="58"/>
      <c r="H493" s="58"/>
    </row>
    <row r="494" spans="1:8" ht="14.4">
      <c r="A494" s="58"/>
      <c r="H494" s="58"/>
    </row>
    <row r="495" spans="1:8" ht="14.4">
      <c r="A495" s="58"/>
      <c r="H495" s="58"/>
    </row>
    <row r="496" spans="1:8" ht="14.4">
      <c r="A496" s="58"/>
      <c r="H496" s="58"/>
    </row>
    <row r="497" spans="1:8" ht="14.4">
      <c r="A497" s="58"/>
      <c r="H497" s="58"/>
    </row>
    <row r="498" spans="1:8" ht="14.4">
      <c r="A498" s="58"/>
      <c r="H498" s="58"/>
    </row>
    <row r="499" spans="1:8" ht="14.4">
      <c r="A499" s="58"/>
      <c r="H499" s="58"/>
    </row>
    <row r="500" spans="1:8" ht="14.4">
      <c r="A500" s="58"/>
      <c r="H500" s="58"/>
    </row>
    <row r="501" spans="1:8" ht="14.4">
      <c r="A501" s="58"/>
      <c r="H501" s="58"/>
    </row>
    <row r="502" spans="1:8" ht="14.4">
      <c r="A502" s="58"/>
      <c r="H502" s="58"/>
    </row>
    <row r="503" spans="1:8" ht="14.4">
      <c r="A503" s="58"/>
      <c r="H503" s="58"/>
    </row>
    <row r="504" spans="1:8" ht="14.4">
      <c r="A504" s="58"/>
      <c r="H504" s="58"/>
    </row>
    <row r="505" spans="1:8" ht="14.4">
      <c r="A505" s="58"/>
      <c r="H505" s="58"/>
    </row>
    <row r="506" spans="1:8" ht="14.4">
      <c r="A506" s="58"/>
      <c r="H506" s="58"/>
    </row>
    <row r="507" spans="1:8" ht="14.4">
      <c r="A507" s="58"/>
      <c r="H507" s="58"/>
    </row>
    <row r="508" spans="1:8" ht="14.4">
      <c r="A508" s="58"/>
      <c r="H508" s="58"/>
    </row>
    <row r="509" spans="1:8" ht="14.4">
      <c r="A509" s="58"/>
      <c r="H509" s="58"/>
    </row>
    <row r="510" spans="1:8" ht="14.4">
      <c r="A510" s="58"/>
      <c r="H510" s="58"/>
    </row>
    <row r="511" spans="1:8" ht="14.4">
      <c r="A511" s="58"/>
      <c r="H511" s="58"/>
    </row>
    <row r="512" spans="1:8" ht="14.4">
      <c r="A512" s="58"/>
      <c r="H512" s="58"/>
    </row>
    <row r="513" spans="1:8" ht="14.4">
      <c r="A513" s="58"/>
      <c r="H513" s="58"/>
    </row>
    <row r="514" spans="1:8" ht="14.4">
      <c r="A514" s="58"/>
      <c r="H514" s="58"/>
    </row>
    <row r="515" spans="1:8" ht="14.4">
      <c r="A515" s="58"/>
      <c r="H515" s="58"/>
    </row>
    <row r="516" spans="1:8" ht="14.4">
      <c r="A516" s="58"/>
      <c r="H516" s="58"/>
    </row>
    <row r="517" spans="1:8" ht="14.4">
      <c r="A517" s="58"/>
      <c r="H517" s="58"/>
    </row>
    <row r="518" spans="1:8" ht="14.4">
      <c r="A518" s="58"/>
      <c r="H518" s="58"/>
    </row>
    <row r="519" spans="1:8" ht="14.4">
      <c r="A519" s="58"/>
      <c r="H519" s="58"/>
    </row>
    <row r="520" spans="1:8" ht="14.4">
      <c r="A520" s="58"/>
      <c r="H520" s="58"/>
    </row>
    <row r="521" spans="1:8" ht="14.4">
      <c r="A521" s="58"/>
      <c r="H521" s="58"/>
    </row>
    <row r="522" spans="1:8" ht="14.4">
      <c r="A522" s="58"/>
      <c r="H522" s="58"/>
    </row>
    <row r="523" spans="1:8" ht="14.4">
      <c r="A523" s="58"/>
      <c r="H523" s="58"/>
    </row>
    <row r="524" spans="1:8" ht="14.4">
      <c r="A524" s="58"/>
      <c r="H524" s="58"/>
    </row>
    <row r="525" spans="1:8" ht="14.4">
      <c r="A525" s="58"/>
      <c r="H525" s="58"/>
    </row>
    <row r="526" spans="1:8" ht="14.4">
      <c r="A526" s="58"/>
      <c r="H526" s="58"/>
    </row>
    <row r="527" spans="1:8" ht="14.4">
      <c r="A527" s="58"/>
      <c r="H527" s="58"/>
    </row>
    <row r="528" spans="1:8" ht="14.4">
      <c r="A528" s="58"/>
      <c r="H528" s="58"/>
    </row>
    <row r="529" spans="1:8" ht="14.4">
      <c r="A529" s="58"/>
      <c r="H529" s="58"/>
    </row>
    <row r="530" spans="1:8" ht="14.4">
      <c r="A530" s="58"/>
      <c r="H530" s="58"/>
    </row>
    <row r="531" spans="1:8" ht="14.4">
      <c r="A531" s="58"/>
      <c r="H531" s="58"/>
    </row>
    <row r="532" spans="1:8" ht="14.4">
      <c r="A532" s="58"/>
      <c r="H532" s="58"/>
    </row>
    <row r="533" spans="1:8" ht="14.4">
      <c r="A533" s="58"/>
      <c r="H533" s="58"/>
    </row>
    <row r="534" spans="1:8" ht="14.4">
      <c r="A534" s="58"/>
      <c r="H534" s="58"/>
    </row>
    <row r="535" spans="1:8" ht="14.4">
      <c r="A535" s="58"/>
      <c r="H535" s="58"/>
    </row>
    <row r="536" spans="1:8" ht="14.4">
      <c r="A536" s="58"/>
      <c r="H536" s="58"/>
    </row>
    <row r="537" spans="1:8" ht="14.4">
      <c r="A537" s="58"/>
      <c r="H537" s="58"/>
    </row>
    <row r="538" spans="1:8" ht="14.4">
      <c r="A538" s="58"/>
      <c r="H538" s="58"/>
    </row>
    <row r="539" spans="1:8" ht="14.4">
      <c r="A539" s="58"/>
      <c r="H539" s="58"/>
    </row>
    <row r="540" spans="1:8" ht="14.4">
      <c r="A540" s="58"/>
      <c r="H540" s="58"/>
    </row>
    <row r="541" spans="1:8" ht="14.4">
      <c r="A541" s="58"/>
      <c r="H541" s="58"/>
    </row>
    <row r="542" spans="1:8" ht="14.4">
      <c r="A542" s="58"/>
      <c r="H542" s="58"/>
    </row>
    <row r="543" spans="1:8" ht="14.4">
      <c r="A543" s="58"/>
      <c r="H543" s="58"/>
    </row>
    <row r="544" spans="1:8" ht="14.4">
      <c r="A544" s="58"/>
      <c r="H544" s="58"/>
    </row>
    <row r="545" spans="1:8" ht="14.4">
      <c r="A545" s="58"/>
      <c r="H545" s="58"/>
    </row>
    <row r="546" spans="1:8" ht="14.4">
      <c r="A546" s="58"/>
      <c r="H546" s="58"/>
    </row>
    <row r="547" spans="1:8" ht="14.4">
      <c r="A547" s="58"/>
      <c r="H547" s="58"/>
    </row>
    <row r="548" spans="1:8" ht="14.4">
      <c r="A548" s="58"/>
      <c r="H548" s="58"/>
    </row>
    <row r="549" spans="1:8" ht="14.4">
      <c r="A549" s="58"/>
      <c r="H549" s="58"/>
    </row>
    <row r="550" spans="1:8" ht="14.4">
      <c r="A550" s="58"/>
      <c r="H550" s="58"/>
    </row>
    <row r="551" spans="1:8" ht="14.4">
      <c r="A551" s="58"/>
      <c r="H551" s="58"/>
    </row>
    <row r="552" spans="1:8" ht="14.4">
      <c r="A552" s="58"/>
      <c r="H552" s="58"/>
    </row>
    <row r="553" spans="1:8" ht="14.4">
      <c r="A553" s="58"/>
      <c r="H553" s="58"/>
    </row>
    <row r="554" spans="1:8" ht="14.4">
      <c r="A554" s="58"/>
      <c r="H554" s="58"/>
    </row>
    <row r="555" spans="1:8" ht="14.4">
      <c r="A555" s="58"/>
      <c r="H555" s="58"/>
    </row>
    <row r="556" spans="1:8" ht="14.4">
      <c r="A556" s="58"/>
      <c r="H556" s="58"/>
    </row>
    <row r="557" spans="1:8" ht="14.4">
      <c r="A557" s="58"/>
      <c r="H557" s="58"/>
    </row>
    <row r="558" spans="1:8" ht="14.4">
      <c r="A558" s="58"/>
      <c r="H558" s="58"/>
    </row>
    <row r="559" spans="1:8" ht="14.4">
      <c r="A559" s="58"/>
      <c r="H559" s="58"/>
    </row>
    <row r="560" spans="1:8" ht="14.4">
      <c r="A560" s="58"/>
      <c r="H560" s="58"/>
    </row>
    <row r="561" spans="1:8" ht="14.4">
      <c r="A561" s="58"/>
      <c r="H561" s="58"/>
    </row>
    <row r="562" spans="1:8" ht="14.4">
      <c r="A562" s="58"/>
      <c r="H562" s="58"/>
    </row>
    <row r="563" spans="1:8" ht="14.4">
      <c r="A563" s="58"/>
      <c r="H563" s="58"/>
    </row>
    <row r="564" spans="1:8" ht="14.4">
      <c r="A564" s="58"/>
      <c r="H564" s="58"/>
    </row>
    <row r="565" spans="1:8" ht="14.4">
      <c r="A565" s="58"/>
      <c r="H565" s="58"/>
    </row>
    <row r="566" spans="1:8" ht="14.4">
      <c r="A566" s="58"/>
      <c r="H566" s="58"/>
    </row>
    <row r="567" spans="1:8" ht="14.4">
      <c r="A567" s="58"/>
      <c r="H567" s="58"/>
    </row>
    <row r="568" spans="1:8" ht="14.4">
      <c r="A568" s="58"/>
      <c r="H568" s="58"/>
    </row>
    <row r="569" spans="1:8" ht="14.4">
      <c r="A569" s="58"/>
      <c r="H569" s="58"/>
    </row>
    <row r="570" spans="1:8" ht="14.4">
      <c r="A570" s="58"/>
      <c r="H570" s="58"/>
    </row>
    <row r="571" spans="1:8" ht="14.4">
      <c r="A571" s="58"/>
      <c r="H571" s="58"/>
    </row>
    <row r="572" spans="1:8" ht="14.4">
      <c r="A572" s="58"/>
      <c r="H572" s="58"/>
    </row>
    <row r="573" spans="1:8" ht="14.4">
      <c r="A573" s="58"/>
      <c r="H573" s="58"/>
    </row>
    <row r="574" spans="1:8" ht="14.4">
      <c r="A574" s="58"/>
      <c r="H574" s="58"/>
    </row>
    <row r="575" spans="1:8" ht="14.4">
      <c r="A575" s="58"/>
      <c r="H575" s="58"/>
    </row>
    <row r="576" spans="1:8" ht="14.4">
      <c r="A576" s="58"/>
      <c r="H576" s="58"/>
    </row>
    <row r="577" spans="1:8" ht="14.4">
      <c r="A577" s="58"/>
      <c r="H577" s="58"/>
    </row>
    <row r="578" spans="1:8" ht="14.4">
      <c r="A578" s="58"/>
      <c r="H578" s="58"/>
    </row>
    <row r="579" spans="1:8" ht="14.4">
      <c r="A579" s="58"/>
      <c r="H579" s="58"/>
    </row>
    <row r="580" spans="1:8" ht="14.4">
      <c r="A580" s="58"/>
      <c r="H580" s="58"/>
    </row>
    <row r="581" spans="1:8" ht="14.4">
      <c r="A581" s="58"/>
      <c r="H581" s="58"/>
    </row>
    <row r="582" spans="1:8" ht="14.4">
      <c r="A582" s="58"/>
      <c r="H582" s="58"/>
    </row>
    <row r="583" spans="1:8" ht="14.4">
      <c r="A583" s="58"/>
      <c r="H583" s="58"/>
    </row>
    <row r="584" spans="1:8" ht="14.4">
      <c r="A584" s="58"/>
      <c r="H584" s="58"/>
    </row>
    <row r="585" spans="1:8" ht="14.4">
      <c r="A585" s="58"/>
      <c r="H585" s="58"/>
    </row>
    <row r="586" spans="1:8" ht="14.4">
      <c r="A586" s="58"/>
      <c r="H586" s="58"/>
    </row>
    <row r="587" spans="1:8" ht="14.4">
      <c r="A587" s="58"/>
      <c r="H587" s="58"/>
    </row>
    <row r="588" spans="1:8" ht="14.4">
      <c r="A588" s="58"/>
      <c r="H588" s="58"/>
    </row>
    <row r="589" spans="1:8" ht="14.4">
      <c r="A589" s="58"/>
      <c r="H589" s="58"/>
    </row>
    <row r="590" spans="1:8" ht="14.4">
      <c r="A590" s="58"/>
      <c r="H590" s="58"/>
    </row>
    <row r="591" spans="1:8" ht="14.4">
      <c r="A591" s="58"/>
      <c r="H591" s="58"/>
    </row>
    <row r="592" spans="1:8" ht="14.4">
      <c r="A592" s="58"/>
      <c r="H592" s="58"/>
    </row>
    <row r="593" spans="1:8" ht="14.4">
      <c r="A593" s="58"/>
      <c r="H593" s="58"/>
    </row>
    <row r="594" spans="1:8" ht="14.4">
      <c r="A594" s="58"/>
      <c r="H594" s="58"/>
    </row>
    <row r="595" spans="1:8" ht="14.4">
      <c r="A595" s="58"/>
      <c r="H595" s="58"/>
    </row>
    <row r="596" spans="1:8" ht="14.4">
      <c r="A596" s="58"/>
      <c r="H596" s="58"/>
    </row>
    <row r="597" spans="1:8" ht="14.4">
      <c r="A597" s="58"/>
      <c r="H597" s="58"/>
    </row>
    <row r="598" spans="1:8" ht="14.4">
      <c r="A598" s="58"/>
      <c r="H598" s="58"/>
    </row>
    <row r="599" spans="1:8" ht="14.4">
      <c r="A599" s="58"/>
      <c r="H599" s="58"/>
    </row>
    <row r="600" spans="1:8" ht="14.4">
      <c r="A600" s="58"/>
      <c r="H600" s="58"/>
    </row>
    <row r="601" spans="1:8" ht="14.4">
      <c r="A601" s="58"/>
      <c r="H601" s="58"/>
    </row>
    <row r="602" spans="1:8" ht="14.4">
      <c r="A602" s="58"/>
      <c r="H602" s="58"/>
    </row>
    <row r="603" spans="1:8" ht="14.4">
      <c r="A603" s="58"/>
      <c r="H603" s="58"/>
    </row>
    <row r="604" spans="1:8" ht="14.4">
      <c r="A604" s="58"/>
      <c r="H604" s="58"/>
    </row>
    <row r="605" spans="1:8" ht="14.4">
      <c r="A605" s="58"/>
      <c r="H605" s="58"/>
    </row>
    <row r="606" spans="1:8" ht="14.4">
      <c r="A606" s="58"/>
      <c r="H606" s="58"/>
    </row>
    <row r="607" spans="1:8" ht="14.4">
      <c r="A607" s="58"/>
      <c r="H607" s="58"/>
    </row>
    <row r="608" spans="1:8" ht="14.4">
      <c r="A608" s="58"/>
      <c r="H608" s="58"/>
    </row>
    <row r="609" spans="1:8" ht="14.4">
      <c r="A609" s="58"/>
      <c r="H609" s="58"/>
    </row>
    <row r="610" spans="1:8" ht="14.4">
      <c r="A610" s="58"/>
      <c r="H610" s="58"/>
    </row>
    <row r="611" spans="1:8" ht="14.4">
      <c r="A611" s="58"/>
      <c r="H611" s="58"/>
    </row>
    <row r="612" spans="1:8" ht="14.4">
      <c r="A612" s="58"/>
      <c r="H612" s="58"/>
    </row>
    <row r="613" spans="1:8" ht="14.4">
      <c r="A613" s="58"/>
      <c r="H613" s="58"/>
    </row>
    <row r="614" spans="1:8" ht="14.4">
      <c r="A614" s="58"/>
      <c r="H614" s="58"/>
    </row>
    <row r="615" spans="1:8" ht="14.4">
      <c r="A615" s="58"/>
      <c r="H615" s="58"/>
    </row>
    <row r="616" spans="1:8" ht="14.4">
      <c r="A616" s="58"/>
      <c r="H616" s="58"/>
    </row>
    <row r="617" spans="1:8" ht="14.4">
      <c r="A617" s="58"/>
      <c r="H617" s="58"/>
    </row>
    <row r="618" spans="1:8" ht="14.4">
      <c r="A618" s="58"/>
      <c r="H618" s="58"/>
    </row>
    <row r="619" spans="1:8" ht="14.4">
      <c r="A619" s="58"/>
      <c r="H619" s="58"/>
    </row>
    <row r="620" spans="1:8" ht="14.4">
      <c r="A620" s="58"/>
      <c r="H620" s="58"/>
    </row>
    <row r="621" spans="1:8" ht="14.4">
      <c r="A621" s="58"/>
      <c r="H621" s="58"/>
    </row>
    <row r="622" spans="1:8" ht="14.4">
      <c r="A622" s="58"/>
      <c r="H622" s="58"/>
    </row>
    <row r="623" spans="1:8" ht="14.4">
      <c r="A623" s="58"/>
      <c r="H623" s="58"/>
    </row>
    <row r="624" spans="1:8" ht="14.4">
      <c r="A624" s="58"/>
      <c r="H624" s="58"/>
    </row>
    <row r="625" spans="1:8" ht="14.4">
      <c r="A625" s="58"/>
      <c r="H625" s="58"/>
    </row>
    <row r="626" spans="1:8" ht="14.4">
      <c r="A626" s="58"/>
      <c r="H626" s="58"/>
    </row>
    <row r="627" spans="1:8" ht="14.4">
      <c r="A627" s="58"/>
      <c r="H627" s="58"/>
    </row>
    <row r="628" spans="1:8" ht="14.4">
      <c r="A628" s="58"/>
      <c r="H628" s="58"/>
    </row>
    <row r="629" spans="1:8" ht="14.4">
      <c r="A629" s="58"/>
      <c r="H629" s="58"/>
    </row>
    <row r="630" spans="1:8" ht="14.4">
      <c r="A630" s="58"/>
      <c r="H630" s="58"/>
    </row>
    <row r="631" spans="1:8" ht="14.4">
      <c r="A631" s="58"/>
      <c r="H631" s="58"/>
    </row>
    <row r="632" spans="1:8" ht="14.4">
      <c r="A632" s="58"/>
      <c r="H632" s="58"/>
    </row>
    <row r="633" spans="1:8" ht="14.4">
      <c r="A633" s="58"/>
      <c r="H633" s="58"/>
    </row>
    <row r="634" spans="1:8" ht="14.4">
      <c r="A634" s="58"/>
      <c r="H634" s="58"/>
    </row>
    <row r="635" spans="1:8" ht="14.4">
      <c r="A635" s="58"/>
      <c r="H635" s="58"/>
    </row>
    <row r="636" spans="1:8" ht="14.4">
      <c r="A636" s="58"/>
      <c r="H636" s="58"/>
    </row>
    <row r="637" spans="1:8" ht="14.4">
      <c r="A637" s="58"/>
      <c r="H637" s="58"/>
    </row>
    <row r="638" spans="1:8" ht="14.4">
      <c r="A638" s="58"/>
      <c r="H638" s="58"/>
    </row>
    <row r="639" spans="1:8" ht="14.4">
      <c r="A639" s="58"/>
      <c r="H639" s="58"/>
    </row>
    <row r="640" spans="1:8" ht="14.4">
      <c r="A640" s="58"/>
      <c r="H640" s="58"/>
    </row>
    <row r="641" spans="1:8" ht="14.4">
      <c r="A641" s="58"/>
      <c r="H641" s="58"/>
    </row>
    <row r="642" spans="1:8" ht="14.4">
      <c r="A642" s="58"/>
      <c r="H642" s="58"/>
    </row>
    <row r="643" spans="1:8" ht="14.4">
      <c r="A643" s="58"/>
      <c r="H643" s="58"/>
    </row>
    <row r="644" spans="1:8" ht="14.4">
      <c r="A644" s="58"/>
      <c r="H644" s="58"/>
    </row>
    <row r="645" spans="1:8" ht="14.4">
      <c r="A645" s="58"/>
      <c r="H645" s="58"/>
    </row>
    <row r="646" spans="1:8" ht="14.4">
      <c r="A646" s="58"/>
      <c r="H646" s="58"/>
    </row>
    <row r="647" spans="1:8" ht="14.4">
      <c r="A647" s="58"/>
      <c r="H647" s="58"/>
    </row>
    <row r="648" spans="1:8" ht="14.4">
      <c r="A648" s="58"/>
      <c r="H648" s="58"/>
    </row>
    <row r="649" spans="1:8" ht="14.4">
      <c r="A649" s="58"/>
      <c r="H649" s="58"/>
    </row>
    <row r="650" spans="1:8" ht="14.4">
      <c r="A650" s="58"/>
      <c r="H650" s="58"/>
    </row>
    <row r="651" spans="1:8" ht="14.4">
      <c r="A651" s="58"/>
      <c r="H651" s="58"/>
    </row>
    <row r="652" spans="1:8" ht="14.4">
      <c r="A652" s="58"/>
      <c r="H652" s="58"/>
    </row>
    <row r="653" spans="1:8" ht="14.4">
      <c r="A653" s="58"/>
      <c r="H653" s="58"/>
    </row>
    <row r="654" spans="1:8" ht="14.4">
      <c r="A654" s="58"/>
      <c r="H654" s="58"/>
    </row>
    <row r="655" spans="1:8" ht="14.4">
      <c r="A655" s="58"/>
      <c r="H655" s="58"/>
    </row>
    <row r="656" spans="1:8" ht="14.4">
      <c r="A656" s="58"/>
      <c r="H656" s="58"/>
    </row>
    <row r="657" spans="1:8" ht="14.4">
      <c r="A657" s="58"/>
      <c r="H657" s="58"/>
    </row>
    <row r="658" spans="1:8" ht="14.4">
      <c r="A658" s="58"/>
      <c r="H658" s="58"/>
    </row>
    <row r="659" spans="1:8" ht="14.4">
      <c r="A659" s="58"/>
      <c r="H659" s="58"/>
    </row>
    <row r="660" spans="1:8" ht="14.4">
      <c r="A660" s="58"/>
      <c r="H660" s="58"/>
    </row>
    <row r="661" spans="1:8" ht="14.4">
      <c r="A661" s="58"/>
      <c r="H661" s="58"/>
    </row>
    <row r="662" spans="1:8" ht="14.4">
      <c r="A662" s="58"/>
      <c r="H662" s="58"/>
    </row>
    <row r="663" spans="1:8" ht="14.4">
      <c r="A663" s="58"/>
      <c r="H663" s="58"/>
    </row>
    <row r="664" spans="1:8" ht="14.4">
      <c r="A664" s="58"/>
      <c r="H664" s="58"/>
    </row>
    <row r="665" spans="1:8" ht="14.4">
      <c r="A665" s="58"/>
      <c r="H665" s="58"/>
    </row>
    <row r="666" spans="1:8" ht="14.4">
      <c r="A666" s="58"/>
      <c r="H666" s="58"/>
    </row>
    <row r="667" spans="1:8" ht="14.4">
      <c r="A667" s="58"/>
      <c r="H667" s="58"/>
    </row>
    <row r="668" spans="1:8" ht="14.4">
      <c r="A668" s="58"/>
      <c r="H668" s="58"/>
    </row>
    <row r="669" spans="1:8" ht="14.4">
      <c r="A669" s="58"/>
      <c r="H669" s="58"/>
    </row>
    <row r="670" spans="1:8" ht="14.4">
      <c r="A670" s="58"/>
      <c r="H670" s="58"/>
    </row>
    <row r="671" spans="1:8" ht="14.4">
      <c r="A671" s="58"/>
      <c r="H671" s="58"/>
    </row>
    <row r="672" spans="1:8" ht="14.4">
      <c r="A672" s="58"/>
      <c r="H672" s="58"/>
    </row>
    <row r="673" spans="1:8" ht="14.4">
      <c r="A673" s="58"/>
      <c r="H673" s="58"/>
    </row>
    <row r="674" spans="1:8" ht="14.4">
      <c r="A674" s="58"/>
      <c r="H674" s="58"/>
    </row>
    <row r="675" spans="1:8" ht="14.4">
      <c r="A675" s="58"/>
      <c r="H675" s="58"/>
    </row>
    <row r="676" spans="1:8" ht="14.4">
      <c r="A676" s="58"/>
      <c r="H676" s="58"/>
    </row>
    <row r="677" spans="1:8" ht="14.4">
      <c r="A677" s="58"/>
      <c r="H677" s="58"/>
    </row>
    <row r="678" spans="1:8" ht="14.4">
      <c r="A678" s="58"/>
      <c r="H678" s="58"/>
    </row>
    <row r="679" spans="1:8" ht="14.4">
      <c r="A679" s="58"/>
      <c r="H679" s="58"/>
    </row>
    <row r="680" spans="1:8" ht="14.4">
      <c r="A680" s="58"/>
      <c r="H680" s="58"/>
    </row>
    <row r="681" spans="1:8" ht="14.4">
      <c r="A681" s="58"/>
      <c r="H681" s="58"/>
    </row>
    <row r="682" spans="1:8" ht="14.4">
      <c r="A682" s="58"/>
      <c r="H682" s="58"/>
    </row>
    <row r="683" spans="1:8" ht="14.4">
      <c r="A683" s="58"/>
      <c r="H683" s="58"/>
    </row>
    <row r="684" spans="1:8" ht="14.4">
      <c r="A684" s="58"/>
      <c r="H684" s="58"/>
    </row>
    <row r="685" spans="1:8" ht="14.4">
      <c r="A685" s="58"/>
      <c r="H685" s="58"/>
    </row>
    <row r="686" spans="1:8" ht="14.4">
      <c r="A686" s="58"/>
      <c r="H686" s="58"/>
    </row>
    <row r="687" spans="1:8" ht="14.4">
      <c r="A687" s="58"/>
      <c r="H687" s="58"/>
    </row>
    <row r="688" spans="1:8" ht="14.4">
      <c r="A688" s="58"/>
      <c r="H688" s="58"/>
    </row>
    <row r="689" spans="1:8" ht="14.4">
      <c r="A689" s="58"/>
      <c r="H689" s="58"/>
    </row>
    <row r="690" spans="1:8" ht="14.4">
      <c r="A690" s="58"/>
      <c r="H690" s="58"/>
    </row>
    <row r="691" spans="1:8" ht="14.4">
      <c r="A691" s="58"/>
      <c r="H691" s="58"/>
    </row>
    <row r="692" spans="1:8" ht="14.4">
      <c r="A692" s="58"/>
      <c r="H692" s="58"/>
    </row>
    <row r="693" spans="1:8" ht="14.4">
      <c r="A693" s="58"/>
      <c r="H693" s="58"/>
    </row>
    <row r="694" spans="1:8" ht="14.4">
      <c r="A694" s="58"/>
      <c r="H694" s="58"/>
    </row>
    <row r="695" spans="1:8" ht="14.4">
      <c r="A695" s="58"/>
      <c r="H695" s="58"/>
    </row>
    <row r="696" spans="1:8" ht="14.4">
      <c r="A696" s="58"/>
      <c r="H696" s="58"/>
    </row>
    <row r="697" spans="1:8" ht="14.4">
      <c r="A697" s="58"/>
      <c r="H697" s="58"/>
    </row>
    <row r="698" spans="1:8" ht="14.4">
      <c r="A698" s="58"/>
      <c r="H698" s="58"/>
    </row>
    <row r="699" spans="1:8" ht="14.4">
      <c r="A699" s="58"/>
      <c r="H699" s="58"/>
    </row>
    <row r="700" spans="1:8" ht="14.4">
      <c r="A700" s="58"/>
      <c r="H700" s="58"/>
    </row>
    <row r="701" spans="1:8" ht="14.4">
      <c r="A701" s="58"/>
      <c r="H701" s="58"/>
    </row>
    <row r="702" spans="1:8" ht="14.4">
      <c r="A702" s="58"/>
      <c r="H702" s="58"/>
    </row>
    <row r="703" spans="1:8" ht="14.4">
      <c r="A703" s="58"/>
      <c r="H703" s="58"/>
    </row>
    <row r="704" spans="1:8" ht="14.4">
      <c r="A704" s="58"/>
      <c r="H704" s="58"/>
    </row>
    <row r="705" spans="1:8" ht="14.4">
      <c r="A705" s="58"/>
      <c r="H705" s="58"/>
    </row>
    <row r="706" spans="1:8" ht="14.4">
      <c r="A706" s="58"/>
      <c r="H706" s="58"/>
    </row>
    <row r="707" spans="1:8" ht="14.4">
      <c r="A707" s="58"/>
      <c r="H707" s="58"/>
    </row>
    <row r="708" spans="1:8" ht="14.4">
      <c r="A708" s="58"/>
      <c r="H708" s="58"/>
    </row>
    <row r="709" spans="1:8" ht="14.4">
      <c r="A709" s="58"/>
      <c r="H709" s="58"/>
    </row>
    <row r="710" spans="1:8" ht="14.4">
      <c r="A710" s="58"/>
      <c r="H710" s="58"/>
    </row>
    <row r="711" spans="1:8" ht="14.4">
      <c r="A711" s="58"/>
      <c r="H711" s="58"/>
    </row>
    <row r="712" spans="1:8" ht="14.4">
      <c r="A712" s="58"/>
      <c r="H712" s="58"/>
    </row>
    <row r="713" spans="1:8" ht="14.4">
      <c r="A713" s="58"/>
      <c r="H713" s="58"/>
    </row>
    <row r="714" spans="1:8" ht="14.4">
      <c r="A714" s="58"/>
      <c r="H714" s="58"/>
    </row>
    <row r="715" spans="1:8" ht="14.4">
      <c r="A715" s="58"/>
      <c r="H715" s="58"/>
    </row>
    <row r="716" spans="1:8" ht="14.4">
      <c r="A716" s="58"/>
      <c r="H716" s="58"/>
    </row>
    <row r="717" spans="1:8" ht="14.4">
      <c r="A717" s="58"/>
      <c r="H717" s="58"/>
    </row>
    <row r="718" spans="1:8" ht="14.4">
      <c r="A718" s="58"/>
      <c r="H718" s="58"/>
    </row>
    <row r="719" spans="1:8" ht="14.4">
      <c r="A719" s="58"/>
      <c r="H719" s="58"/>
    </row>
    <row r="720" spans="1:8" ht="14.4">
      <c r="A720" s="58"/>
      <c r="H720" s="58"/>
    </row>
    <row r="721" spans="1:8" ht="14.4">
      <c r="A721" s="58"/>
      <c r="H721" s="58"/>
    </row>
    <row r="722" spans="1:8" ht="14.4">
      <c r="A722" s="58"/>
      <c r="H722" s="58"/>
    </row>
    <row r="723" spans="1:8" ht="14.4">
      <c r="A723" s="58"/>
      <c r="H723" s="58"/>
    </row>
    <row r="724" spans="1:8" ht="14.4">
      <c r="A724" s="58"/>
      <c r="H724" s="58"/>
    </row>
    <row r="725" spans="1:8" ht="14.4">
      <c r="A725" s="58"/>
      <c r="H725" s="58"/>
    </row>
    <row r="726" spans="1:8" ht="14.4">
      <c r="A726" s="58"/>
      <c r="H726" s="58"/>
    </row>
    <row r="727" spans="1:8" ht="14.4">
      <c r="A727" s="58"/>
      <c r="H727" s="58"/>
    </row>
    <row r="728" spans="1:8" ht="14.4">
      <c r="A728" s="58"/>
      <c r="H728" s="58"/>
    </row>
    <row r="729" spans="1:8" ht="14.4">
      <c r="A729" s="58"/>
      <c r="H729" s="58"/>
    </row>
    <row r="730" spans="1:8" ht="14.4">
      <c r="A730" s="58"/>
      <c r="H730" s="58"/>
    </row>
    <row r="731" spans="1:8" ht="14.4">
      <c r="A731" s="58"/>
      <c r="H731" s="58"/>
    </row>
    <row r="732" spans="1:8" ht="14.4">
      <c r="A732" s="58"/>
      <c r="H732" s="58"/>
    </row>
    <row r="733" spans="1:8" ht="14.4">
      <c r="A733" s="58"/>
      <c r="H733" s="58"/>
    </row>
    <row r="734" spans="1:8" ht="14.4">
      <c r="A734" s="58"/>
      <c r="H734" s="58"/>
    </row>
    <row r="735" spans="1:8" ht="14.4">
      <c r="A735" s="58"/>
      <c r="H735" s="58"/>
    </row>
    <row r="736" spans="1:8" ht="14.4">
      <c r="A736" s="58"/>
      <c r="H736" s="58"/>
    </row>
    <row r="737" spans="1:8" ht="14.4">
      <c r="A737" s="58"/>
      <c r="H737" s="58"/>
    </row>
    <row r="738" spans="1:8" ht="14.4">
      <c r="A738" s="58"/>
      <c r="H738" s="58"/>
    </row>
    <row r="739" spans="1:8" ht="14.4">
      <c r="A739" s="58"/>
      <c r="H739" s="58"/>
    </row>
    <row r="740" spans="1:8" ht="14.4">
      <c r="A740" s="58"/>
      <c r="H740" s="58"/>
    </row>
    <row r="741" spans="1:8" ht="14.4">
      <c r="A741" s="58"/>
      <c r="H741" s="58"/>
    </row>
    <row r="742" spans="1:8" ht="14.4">
      <c r="A742" s="58"/>
      <c r="H742" s="58"/>
    </row>
    <row r="743" spans="1:8" ht="14.4">
      <c r="A743" s="58"/>
      <c r="H743" s="58"/>
    </row>
    <row r="744" spans="1:8" ht="14.4">
      <c r="A744" s="58"/>
      <c r="H744" s="58"/>
    </row>
    <row r="745" spans="1:8" ht="14.4">
      <c r="A745" s="58"/>
      <c r="H745" s="58"/>
    </row>
    <row r="746" spans="1:8" ht="14.4">
      <c r="A746" s="58"/>
      <c r="H746" s="58"/>
    </row>
    <row r="747" spans="1:8" ht="14.4">
      <c r="A747" s="58"/>
      <c r="H747" s="58"/>
    </row>
    <row r="748" spans="1:8" ht="14.4">
      <c r="A748" s="58"/>
      <c r="H748" s="58"/>
    </row>
    <row r="749" spans="1:8" ht="14.4">
      <c r="A749" s="58"/>
      <c r="H749" s="58"/>
    </row>
    <row r="750" spans="1:8" ht="14.4">
      <c r="A750" s="58"/>
      <c r="H750" s="58"/>
    </row>
    <row r="751" spans="1:8" ht="14.4">
      <c r="A751" s="58"/>
      <c r="H751" s="58"/>
    </row>
    <row r="752" spans="1:8" ht="14.4">
      <c r="A752" s="58"/>
      <c r="H752" s="58"/>
    </row>
    <row r="753" spans="1:8" ht="14.4">
      <c r="A753" s="58"/>
      <c r="H753" s="58"/>
    </row>
    <row r="754" spans="1:8" ht="14.4">
      <c r="A754" s="58"/>
      <c r="H754" s="58"/>
    </row>
    <row r="755" spans="1:8" ht="14.4">
      <c r="A755" s="58"/>
      <c r="H755" s="58"/>
    </row>
    <row r="756" spans="1:8" ht="14.4">
      <c r="A756" s="58"/>
      <c r="H756" s="58"/>
    </row>
    <row r="757" spans="1:8" ht="14.4">
      <c r="A757" s="58"/>
      <c r="H757" s="58"/>
    </row>
    <row r="758" spans="1:8" ht="14.4">
      <c r="A758" s="58"/>
      <c r="H758" s="58"/>
    </row>
    <row r="759" spans="1:8" ht="14.4">
      <c r="A759" s="58"/>
      <c r="H759" s="58"/>
    </row>
    <row r="760" spans="1:8" ht="14.4">
      <c r="A760" s="58"/>
      <c r="H760" s="58"/>
    </row>
    <row r="761" spans="1:8" ht="14.4">
      <c r="A761" s="58"/>
      <c r="H761" s="58"/>
    </row>
    <row r="762" spans="1:8" ht="14.4">
      <c r="A762" s="58"/>
      <c r="H762" s="58"/>
    </row>
    <row r="763" spans="1:8" ht="14.4">
      <c r="A763" s="58"/>
      <c r="H763" s="58"/>
    </row>
    <row r="764" spans="1:8" ht="14.4">
      <c r="A764" s="58"/>
      <c r="H764" s="58"/>
    </row>
    <row r="765" spans="1:8" ht="14.4">
      <c r="A765" s="58"/>
      <c r="H765" s="58"/>
    </row>
    <row r="766" spans="1:8" ht="14.4">
      <c r="A766" s="58"/>
      <c r="H766" s="58"/>
    </row>
    <row r="767" spans="1:8" ht="14.4">
      <c r="A767" s="58"/>
      <c r="H767" s="58"/>
    </row>
    <row r="768" spans="1:8" ht="14.4">
      <c r="A768" s="58"/>
      <c r="H768" s="58"/>
    </row>
    <row r="769" spans="1:8" ht="14.4">
      <c r="A769" s="58"/>
      <c r="H769" s="58"/>
    </row>
    <row r="770" spans="1:8" ht="14.4">
      <c r="A770" s="58"/>
      <c r="H770" s="58"/>
    </row>
    <row r="771" spans="1:8" ht="14.4">
      <c r="A771" s="58"/>
      <c r="H771" s="58"/>
    </row>
    <row r="772" spans="1:8" ht="14.4">
      <c r="A772" s="58"/>
      <c r="H772" s="58"/>
    </row>
    <row r="773" spans="1:8" ht="14.4">
      <c r="A773" s="58"/>
      <c r="H773" s="58"/>
    </row>
    <row r="774" spans="1:8" ht="14.4">
      <c r="A774" s="58"/>
      <c r="H774" s="58"/>
    </row>
    <row r="775" spans="1:8" ht="14.4">
      <c r="A775" s="58"/>
      <c r="H775" s="58"/>
    </row>
    <row r="776" spans="1:8" ht="14.4">
      <c r="A776" s="58"/>
      <c r="H776" s="58"/>
    </row>
    <row r="777" spans="1:8" ht="14.4">
      <c r="A777" s="58"/>
      <c r="H777" s="58"/>
    </row>
    <row r="778" spans="1:8" ht="14.4">
      <c r="A778" s="58"/>
      <c r="H778" s="58"/>
    </row>
    <row r="779" spans="1:8" ht="14.4">
      <c r="A779" s="58"/>
      <c r="H779" s="58"/>
    </row>
    <row r="780" spans="1:8" ht="14.4">
      <c r="A780" s="58"/>
      <c r="H780" s="58"/>
    </row>
    <row r="781" spans="1:8" ht="14.4">
      <c r="A781" s="58"/>
      <c r="H781" s="58"/>
    </row>
    <row r="782" spans="1:8" ht="14.4">
      <c r="A782" s="58"/>
      <c r="H782" s="58"/>
    </row>
    <row r="783" spans="1:8" ht="14.4">
      <c r="A783" s="58"/>
      <c r="H783" s="58"/>
    </row>
    <row r="784" spans="1:8" ht="14.4">
      <c r="A784" s="58"/>
      <c r="H784" s="58"/>
    </row>
    <row r="785" spans="1:8" ht="14.4">
      <c r="A785" s="58"/>
      <c r="H785" s="58"/>
    </row>
    <row r="786" spans="1:8" ht="14.4">
      <c r="A786" s="58"/>
      <c r="H786" s="58"/>
    </row>
    <row r="787" spans="1:8" ht="14.4">
      <c r="A787" s="58"/>
      <c r="H787" s="58"/>
    </row>
    <row r="788" spans="1:8" ht="14.4">
      <c r="A788" s="58"/>
      <c r="H788" s="58"/>
    </row>
    <row r="789" spans="1:8" ht="14.4">
      <c r="A789" s="58"/>
      <c r="H789" s="58"/>
    </row>
    <row r="790" spans="1:8" ht="14.4">
      <c r="A790" s="58"/>
      <c r="H790" s="58"/>
    </row>
    <row r="791" spans="1:8" ht="14.4">
      <c r="A791" s="58"/>
      <c r="H791" s="58"/>
    </row>
    <row r="792" spans="1:8" ht="14.4">
      <c r="A792" s="58"/>
      <c r="H792" s="58"/>
    </row>
    <row r="793" spans="1:8" ht="14.4">
      <c r="A793" s="58"/>
      <c r="H793" s="58"/>
    </row>
    <row r="794" spans="1:8" ht="14.4">
      <c r="A794" s="58"/>
      <c r="H794" s="58"/>
    </row>
    <row r="795" spans="1:8" ht="14.4">
      <c r="A795" s="58"/>
      <c r="H795" s="58"/>
    </row>
    <row r="796" spans="1:8" ht="14.4">
      <c r="A796" s="58"/>
      <c r="H796" s="58"/>
    </row>
    <row r="797" spans="1:8" ht="14.4">
      <c r="A797" s="58"/>
      <c r="H797" s="58"/>
    </row>
    <row r="798" spans="1:8" ht="14.4">
      <c r="A798" s="58"/>
      <c r="H798" s="58"/>
    </row>
    <row r="799" spans="1:8" ht="14.4">
      <c r="A799" s="58"/>
      <c r="H799" s="58"/>
    </row>
    <row r="800" spans="1:8" ht="14.4">
      <c r="A800" s="58"/>
      <c r="H800" s="58"/>
    </row>
    <row r="801" spans="1:8" ht="14.4">
      <c r="A801" s="58"/>
      <c r="H801" s="58"/>
    </row>
    <row r="802" spans="1:8" ht="14.4">
      <c r="A802" s="58"/>
      <c r="H802" s="58"/>
    </row>
    <row r="803" spans="1:8" ht="14.4">
      <c r="A803" s="58"/>
      <c r="H803" s="58"/>
    </row>
    <row r="804" spans="1:8" ht="14.4">
      <c r="A804" s="58"/>
      <c r="H804" s="58"/>
    </row>
    <row r="805" spans="1:8" ht="14.4">
      <c r="A805" s="58"/>
      <c r="H805" s="58"/>
    </row>
    <row r="806" spans="1:8" ht="14.4">
      <c r="A806" s="58"/>
      <c r="H806" s="58"/>
    </row>
    <row r="807" spans="1:8" ht="14.4">
      <c r="A807" s="58"/>
      <c r="H807" s="58"/>
    </row>
    <row r="808" spans="1:8" ht="14.4">
      <c r="A808" s="58"/>
      <c r="H808" s="58"/>
    </row>
    <row r="809" spans="1:8" ht="14.4">
      <c r="A809" s="58"/>
      <c r="H809" s="58"/>
    </row>
    <row r="810" spans="1:8" ht="14.4">
      <c r="A810" s="58"/>
      <c r="H810" s="58"/>
    </row>
    <row r="811" spans="1:8" ht="14.4">
      <c r="A811" s="58"/>
      <c r="H811" s="58"/>
    </row>
    <row r="812" spans="1:8" ht="14.4">
      <c r="A812" s="58"/>
      <c r="H812" s="58"/>
    </row>
    <row r="813" spans="1:8" ht="14.4">
      <c r="A813" s="58"/>
      <c r="H813" s="58"/>
    </row>
    <row r="814" spans="1:8" ht="14.4">
      <c r="A814" s="58"/>
      <c r="H814" s="58"/>
    </row>
    <row r="815" spans="1:8" ht="14.4">
      <c r="A815" s="58"/>
      <c r="H815" s="58"/>
    </row>
    <row r="816" spans="1:8" ht="14.4">
      <c r="A816" s="58"/>
      <c r="H816" s="58"/>
    </row>
    <row r="817" spans="1:8" ht="14.4">
      <c r="A817" s="58"/>
      <c r="H817" s="58"/>
    </row>
    <row r="818" spans="1:8" ht="14.4">
      <c r="A818" s="58"/>
      <c r="H818" s="58"/>
    </row>
    <row r="819" spans="1:8" ht="14.4">
      <c r="A819" s="58"/>
      <c r="H819" s="58"/>
    </row>
    <row r="820" spans="1:8" ht="14.4">
      <c r="A820" s="58"/>
      <c r="H820" s="58"/>
    </row>
    <row r="821" spans="1:8" ht="14.4">
      <c r="A821" s="58"/>
      <c r="H821" s="58"/>
    </row>
    <row r="822" spans="1:8" ht="14.4">
      <c r="A822" s="58"/>
      <c r="H822" s="58"/>
    </row>
    <row r="823" spans="1:8" ht="14.4">
      <c r="A823" s="58"/>
      <c r="H823" s="58"/>
    </row>
    <row r="824" spans="1:8" ht="14.4">
      <c r="A824" s="58"/>
      <c r="H824" s="58"/>
    </row>
    <row r="825" spans="1:8" ht="14.4">
      <c r="A825" s="58"/>
      <c r="H825" s="58"/>
    </row>
    <row r="826" spans="1:8" ht="14.4">
      <c r="A826" s="58"/>
      <c r="H826" s="58"/>
    </row>
    <row r="827" spans="1:8" ht="14.4">
      <c r="A827" s="58"/>
      <c r="H827" s="58"/>
    </row>
    <row r="828" spans="1:8" ht="14.4">
      <c r="A828" s="58"/>
      <c r="H828" s="58"/>
    </row>
    <row r="829" spans="1:8" ht="14.4">
      <c r="A829" s="58"/>
      <c r="H829" s="58"/>
    </row>
    <row r="830" spans="1:8" ht="14.4">
      <c r="A830" s="58"/>
      <c r="H830" s="58"/>
    </row>
    <row r="831" spans="1:8" ht="14.4">
      <c r="A831" s="58"/>
      <c r="H831" s="58"/>
    </row>
    <row r="832" spans="1:8" ht="14.4">
      <c r="A832" s="58"/>
      <c r="H832" s="58"/>
    </row>
    <row r="833" spans="1:8" ht="14.4">
      <c r="A833" s="58"/>
      <c r="H833" s="58"/>
    </row>
    <row r="834" spans="1:8" ht="14.4">
      <c r="A834" s="58"/>
      <c r="H834" s="58"/>
    </row>
    <row r="835" spans="1:8" ht="14.4">
      <c r="A835" s="58"/>
      <c r="H835" s="58"/>
    </row>
    <row r="836" spans="1:8" ht="14.4">
      <c r="A836" s="58"/>
      <c r="H836" s="58"/>
    </row>
    <row r="837" spans="1:8" ht="14.4">
      <c r="A837" s="58"/>
      <c r="H837" s="58"/>
    </row>
    <row r="838" spans="1:8" ht="14.4">
      <c r="A838" s="58"/>
      <c r="H838" s="58"/>
    </row>
    <row r="839" spans="1:8" ht="14.4">
      <c r="A839" s="58"/>
      <c r="H839" s="58"/>
    </row>
    <row r="840" spans="1:8" ht="14.4">
      <c r="A840" s="58"/>
      <c r="H840" s="58"/>
    </row>
    <row r="841" spans="1:8" ht="14.4">
      <c r="A841" s="58"/>
      <c r="H841" s="58"/>
    </row>
    <row r="842" spans="1:8" ht="14.4">
      <c r="A842" s="58"/>
      <c r="H842" s="58"/>
    </row>
    <row r="843" spans="1:8" ht="14.4">
      <c r="A843" s="58"/>
      <c r="H843" s="58"/>
    </row>
    <row r="844" spans="1:8" ht="14.4">
      <c r="A844" s="58"/>
      <c r="H844" s="58"/>
    </row>
    <row r="845" spans="1:8" ht="14.4">
      <c r="A845" s="58"/>
      <c r="H845" s="58"/>
    </row>
    <row r="846" spans="1:8" ht="14.4">
      <c r="A846" s="58"/>
      <c r="H846" s="58"/>
    </row>
    <row r="847" spans="1:8" ht="14.4">
      <c r="A847" s="58"/>
      <c r="H847" s="58"/>
    </row>
    <row r="848" spans="1:8" ht="14.4">
      <c r="A848" s="58"/>
      <c r="H848" s="58"/>
    </row>
    <row r="849" spans="1:8" ht="14.4">
      <c r="A849" s="58"/>
      <c r="H849" s="58"/>
    </row>
    <row r="850" spans="1:8" ht="14.4">
      <c r="A850" s="58"/>
      <c r="H850" s="58"/>
    </row>
    <row r="851" spans="1:8" ht="14.4">
      <c r="A851" s="58"/>
      <c r="H851" s="58"/>
    </row>
    <row r="852" spans="1:8" ht="14.4">
      <c r="A852" s="58"/>
      <c r="H852" s="58"/>
    </row>
    <row r="853" spans="1:8" ht="14.4">
      <c r="A853" s="58"/>
      <c r="H853" s="58"/>
    </row>
    <row r="854" spans="1:8" ht="14.4">
      <c r="A854" s="58"/>
      <c r="H854" s="58"/>
    </row>
    <row r="855" spans="1:8" ht="14.4">
      <c r="A855" s="58"/>
      <c r="H855" s="58"/>
    </row>
    <row r="856" spans="1:8" ht="14.4">
      <c r="A856" s="58"/>
      <c r="H856" s="58"/>
    </row>
    <row r="857" spans="1:8" ht="14.4">
      <c r="A857" s="58"/>
      <c r="H857" s="58"/>
    </row>
    <row r="858" spans="1:8" ht="14.4">
      <c r="A858" s="58"/>
      <c r="H858" s="58"/>
    </row>
    <row r="859" spans="1:8" ht="14.4">
      <c r="A859" s="58"/>
      <c r="H859" s="58"/>
    </row>
    <row r="860" spans="1:8" ht="14.4">
      <c r="A860" s="58"/>
      <c r="H860" s="58"/>
    </row>
    <row r="861" spans="1:8" ht="14.4">
      <c r="A861" s="58"/>
      <c r="H861" s="58"/>
    </row>
    <row r="862" spans="1:8" ht="14.4">
      <c r="A862" s="58"/>
      <c r="H862" s="58"/>
    </row>
    <row r="863" spans="1:8" ht="14.4">
      <c r="A863" s="58"/>
      <c r="H863" s="58"/>
    </row>
    <row r="864" spans="1:8" ht="14.4">
      <c r="A864" s="58"/>
      <c r="H864" s="58"/>
    </row>
    <row r="865" spans="1:8" ht="14.4">
      <c r="A865" s="58"/>
      <c r="H865" s="58"/>
    </row>
    <row r="866" spans="1:8" ht="14.4">
      <c r="A866" s="58"/>
      <c r="H866" s="58"/>
    </row>
    <row r="867" spans="1:8" ht="14.4">
      <c r="A867" s="58"/>
      <c r="H867" s="58"/>
    </row>
    <row r="868" spans="1:8" ht="14.4">
      <c r="A868" s="58"/>
      <c r="H868" s="58"/>
    </row>
    <row r="869" spans="1:8" ht="14.4">
      <c r="A869" s="58"/>
      <c r="H869" s="58"/>
    </row>
    <row r="870" spans="1:8" ht="14.4">
      <c r="A870" s="58"/>
      <c r="H870" s="58"/>
    </row>
    <row r="871" spans="1:8" ht="14.4">
      <c r="A871" s="58"/>
      <c r="H871" s="58"/>
    </row>
    <row r="872" spans="1:8" ht="14.4">
      <c r="A872" s="58"/>
      <c r="H872" s="58"/>
    </row>
    <row r="873" spans="1:8" ht="14.4">
      <c r="A873" s="58"/>
      <c r="H873" s="58"/>
    </row>
    <row r="874" spans="1:8" ht="14.4">
      <c r="A874" s="58"/>
      <c r="H874" s="58"/>
    </row>
    <row r="875" spans="1:8" ht="14.4">
      <c r="A875" s="58"/>
      <c r="H875" s="58"/>
    </row>
    <row r="876" spans="1:8" ht="14.4">
      <c r="A876" s="58"/>
      <c r="H876" s="58"/>
    </row>
    <row r="877" spans="1:8" ht="14.4">
      <c r="A877" s="58"/>
      <c r="H877" s="58"/>
    </row>
    <row r="878" spans="1:8" ht="14.4">
      <c r="A878" s="58"/>
      <c r="H878" s="58"/>
    </row>
    <row r="879" spans="1:8" ht="14.4">
      <c r="A879" s="58"/>
      <c r="H879" s="58"/>
    </row>
    <row r="880" spans="1:8" ht="14.4">
      <c r="A880" s="58"/>
      <c r="H880" s="58"/>
    </row>
    <row r="881" spans="1:8" ht="14.4">
      <c r="A881" s="58"/>
      <c r="H881" s="58"/>
    </row>
    <row r="882" spans="1:8" ht="14.4">
      <c r="A882" s="58"/>
      <c r="H882" s="58"/>
    </row>
    <row r="883" spans="1:8" ht="14.4">
      <c r="A883" s="58"/>
      <c r="H883" s="58"/>
    </row>
    <row r="884" spans="1:8" ht="14.4">
      <c r="A884" s="58"/>
      <c r="H884" s="58"/>
    </row>
    <row r="885" spans="1:8" ht="14.4">
      <c r="A885" s="58"/>
      <c r="H885" s="58"/>
    </row>
    <row r="886" spans="1:8" ht="14.4">
      <c r="A886" s="58"/>
      <c r="H886" s="58"/>
    </row>
    <row r="887" spans="1:8" ht="14.4">
      <c r="A887" s="58"/>
      <c r="H887" s="58"/>
    </row>
    <row r="888" spans="1:8" ht="14.4">
      <c r="A888" s="58"/>
      <c r="H888" s="58"/>
    </row>
    <row r="889" spans="1:8" ht="14.4">
      <c r="A889" s="58"/>
      <c r="H889" s="58"/>
    </row>
    <row r="890" spans="1:8" ht="14.4">
      <c r="A890" s="58"/>
      <c r="H890" s="58"/>
    </row>
    <row r="891" spans="1:8" ht="14.4">
      <c r="A891" s="58"/>
      <c r="H891" s="58"/>
    </row>
    <row r="892" spans="1:8" ht="14.4">
      <c r="A892" s="58"/>
      <c r="H892" s="58"/>
    </row>
    <row r="893" spans="1:8" ht="14.4">
      <c r="A893" s="58"/>
      <c r="H893" s="58"/>
    </row>
    <row r="894" spans="1:8" ht="14.4">
      <c r="A894" s="58"/>
      <c r="H894" s="58"/>
    </row>
    <row r="895" spans="1:8" ht="14.4">
      <c r="A895" s="58"/>
      <c r="H895" s="58"/>
    </row>
    <row r="896" spans="1:8" ht="14.4">
      <c r="A896" s="58"/>
      <c r="H896" s="58"/>
    </row>
    <row r="897" spans="1:8" ht="14.4">
      <c r="A897" s="58"/>
      <c r="H897" s="58"/>
    </row>
    <row r="898" spans="1:8" ht="14.4">
      <c r="A898" s="58"/>
      <c r="H898" s="58"/>
    </row>
    <row r="899" spans="1:8" ht="14.4">
      <c r="A899" s="58"/>
      <c r="H899" s="58"/>
    </row>
    <row r="900" spans="1:8" ht="14.4">
      <c r="A900" s="58"/>
      <c r="H900" s="58"/>
    </row>
    <row r="901" spans="1:8" ht="14.4">
      <c r="A901" s="58"/>
      <c r="H901" s="58"/>
    </row>
    <row r="902" spans="1:8" ht="14.4">
      <c r="A902" s="58"/>
      <c r="H902" s="58"/>
    </row>
    <row r="903" spans="1:8" ht="14.4">
      <c r="A903" s="58"/>
      <c r="H903" s="58"/>
    </row>
    <row r="904" spans="1:8" ht="14.4">
      <c r="A904" s="58"/>
      <c r="H904" s="58"/>
    </row>
    <row r="905" spans="1:8" ht="14.4">
      <c r="A905" s="58"/>
      <c r="H905" s="58"/>
    </row>
    <row r="906" spans="1:8" ht="14.4">
      <c r="A906" s="58"/>
      <c r="H906" s="58"/>
    </row>
    <row r="907" spans="1:8" ht="14.4">
      <c r="A907" s="58"/>
      <c r="H907" s="58"/>
    </row>
    <row r="908" spans="1:8" ht="14.4">
      <c r="A908" s="58"/>
      <c r="H908" s="58"/>
    </row>
    <row r="909" spans="1:8" ht="14.4">
      <c r="A909" s="58"/>
      <c r="H909" s="58"/>
    </row>
    <row r="910" spans="1:8" ht="14.4">
      <c r="A910" s="58"/>
      <c r="H910" s="58"/>
    </row>
    <row r="911" spans="1:8" ht="14.4">
      <c r="A911" s="58"/>
      <c r="H911" s="58"/>
    </row>
    <row r="912" spans="1:8" ht="14.4">
      <c r="A912" s="58"/>
      <c r="H912" s="58"/>
    </row>
    <row r="913" spans="1:8" ht="14.4">
      <c r="A913" s="58"/>
      <c r="H913" s="58"/>
    </row>
    <row r="914" spans="1:8" ht="14.4">
      <c r="A914" s="58"/>
      <c r="H914" s="58"/>
    </row>
    <row r="915" spans="1:8" ht="14.4">
      <c r="A915" s="58"/>
      <c r="H915" s="58"/>
    </row>
    <row r="916" spans="1:8" ht="14.4">
      <c r="A916" s="58"/>
      <c r="H916" s="58"/>
    </row>
    <row r="917" spans="1:8" ht="14.4">
      <c r="A917" s="58"/>
      <c r="H917" s="58"/>
    </row>
    <row r="918" spans="1:8" ht="14.4">
      <c r="A918" s="58"/>
      <c r="H918" s="58"/>
    </row>
    <row r="919" spans="1:8" ht="14.4">
      <c r="A919" s="58"/>
      <c r="H919" s="58"/>
    </row>
    <row r="920" spans="1:8" ht="14.4">
      <c r="A920" s="58"/>
      <c r="H920" s="58"/>
    </row>
    <row r="921" spans="1:8" ht="14.4">
      <c r="A921" s="58"/>
      <c r="H921" s="58"/>
    </row>
    <row r="922" spans="1:8" ht="14.4">
      <c r="A922" s="58"/>
      <c r="H922" s="58"/>
    </row>
    <row r="923" spans="1:8" ht="14.4">
      <c r="A923" s="58"/>
      <c r="H923" s="58"/>
    </row>
    <row r="924" spans="1:8" ht="14.4">
      <c r="A924" s="58"/>
      <c r="H924" s="58"/>
    </row>
    <row r="925" spans="1:8" ht="14.4">
      <c r="A925" s="58"/>
      <c r="H925" s="58"/>
    </row>
    <row r="926" spans="1:8" ht="14.4">
      <c r="A926" s="58"/>
      <c r="H926" s="58"/>
    </row>
    <row r="927" spans="1:8" ht="14.4">
      <c r="A927" s="58"/>
      <c r="H927" s="58"/>
    </row>
    <row r="928" spans="1:8" ht="14.4">
      <c r="A928" s="58"/>
      <c r="H928" s="58"/>
    </row>
    <row r="929" spans="1:8" ht="14.4">
      <c r="A929" s="58"/>
      <c r="H929" s="58"/>
    </row>
    <row r="930" spans="1:8" ht="14.4">
      <c r="A930" s="58"/>
      <c r="H930" s="58"/>
    </row>
    <row r="931" spans="1:8" ht="14.4">
      <c r="A931" s="58"/>
      <c r="H931" s="58"/>
    </row>
    <row r="932" spans="1:8" ht="14.4">
      <c r="A932" s="58"/>
      <c r="H932" s="58"/>
    </row>
    <row r="933" spans="1:8" ht="14.4">
      <c r="A933" s="58"/>
      <c r="H933" s="58"/>
    </row>
    <row r="934" spans="1:8" ht="14.4">
      <c r="A934" s="58"/>
      <c r="H934" s="58"/>
    </row>
    <row r="935" spans="1:8" ht="14.4">
      <c r="A935" s="58"/>
      <c r="H935" s="58"/>
    </row>
    <row r="936" spans="1:8" ht="14.4">
      <c r="A936" s="58"/>
      <c r="H936" s="58"/>
    </row>
    <row r="937" spans="1:8" ht="14.4">
      <c r="A937" s="58"/>
      <c r="H937" s="58"/>
    </row>
    <row r="938" spans="1:8" ht="14.4">
      <c r="A938" s="58"/>
      <c r="H938" s="58"/>
    </row>
    <row r="939" spans="1:8" ht="14.4">
      <c r="A939" s="58"/>
      <c r="H939" s="58"/>
    </row>
    <row r="940" spans="1:8" ht="14.4">
      <c r="A940" s="58"/>
      <c r="H940" s="58"/>
    </row>
    <row r="941" spans="1:8" ht="14.4">
      <c r="A941" s="58"/>
      <c r="H941" s="58"/>
    </row>
    <row r="942" spans="1:8" ht="14.4">
      <c r="A942" s="58"/>
      <c r="H942" s="58"/>
    </row>
    <row r="943" spans="1:8" ht="14.4">
      <c r="A943" s="58"/>
      <c r="H943" s="58"/>
    </row>
    <row r="944" spans="1:8" ht="14.4">
      <c r="A944" s="58"/>
      <c r="H944" s="58"/>
    </row>
    <row r="945" spans="1:8" ht="14.4">
      <c r="A945" s="58"/>
      <c r="H945" s="58"/>
    </row>
    <row r="946" spans="1:8" ht="14.4">
      <c r="A946" s="58"/>
      <c r="H946" s="58"/>
    </row>
    <row r="947" spans="1:8" ht="14.4">
      <c r="A947" s="58"/>
      <c r="H947" s="58"/>
    </row>
    <row r="948" spans="1:8" ht="14.4">
      <c r="A948" s="58"/>
      <c r="H948" s="58"/>
    </row>
    <row r="949" spans="1:8" ht="14.4">
      <c r="A949" s="58"/>
      <c r="H949" s="58"/>
    </row>
    <row r="950" spans="1:8" ht="14.4">
      <c r="A950" s="58"/>
      <c r="H950" s="58"/>
    </row>
    <row r="951" spans="1:8" ht="14.4">
      <c r="A951" s="58"/>
      <c r="H951" s="58"/>
    </row>
    <row r="952" spans="1:8" ht="14.4">
      <c r="A952" s="58"/>
      <c r="H952" s="58"/>
    </row>
    <row r="953" spans="1:8" ht="14.4">
      <c r="A953" s="58"/>
      <c r="H953" s="58"/>
    </row>
    <row r="954" spans="1:8" ht="14.4">
      <c r="A954" s="58"/>
      <c r="H954" s="58"/>
    </row>
    <row r="955" spans="1:8" ht="14.4">
      <c r="A955" s="58"/>
      <c r="H955" s="58"/>
    </row>
    <row r="956" spans="1:8" ht="14.4">
      <c r="A956" s="58"/>
      <c r="H956" s="58"/>
    </row>
    <row r="957" spans="1:8" ht="14.4">
      <c r="A957" s="58"/>
      <c r="H957" s="58"/>
    </row>
    <row r="958" spans="1:8" ht="14.4">
      <c r="A958" s="58"/>
      <c r="H958" s="58"/>
    </row>
    <row r="959" spans="1:8" ht="14.4">
      <c r="A959" s="58"/>
      <c r="H959" s="58"/>
    </row>
    <row r="960" spans="1:8" ht="14.4">
      <c r="A960" s="58"/>
      <c r="H960" s="58"/>
    </row>
    <row r="961" spans="1:8" ht="14.4">
      <c r="A961" s="58"/>
      <c r="H961" s="58"/>
    </row>
    <row r="962" spans="1:8" ht="14.4">
      <c r="A962" s="58"/>
      <c r="H962" s="58"/>
    </row>
    <row r="963" spans="1:8" ht="14.4">
      <c r="A963" s="58"/>
      <c r="H963" s="58"/>
    </row>
    <row r="964" spans="1:8" ht="14.4">
      <c r="A964" s="58"/>
      <c r="H964" s="58"/>
    </row>
    <row r="965" spans="1:8" ht="14.4">
      <c r="A965" s="58"/>
      <c r="H965" s="58"/>
    </row>
    <row r="966" spans="1:8" ht="14.4">
      <c r="A966" s="58"/>
      <c r="H966" s="58"/>
    </row>
    <row r="967" spans="1:8" ht="14.4">
      <c r="A967" s="58"/>
      <c r="H967" s="58"/>
    </row>
    <row r="968" spans="1:8" ht="14.4">
      <c r="A968" s="58"/>
      <c r="H968" s="58"/>
    </row>
    <row r="969" spans="1:8" ht="14.4">
      <c r="A969" s="58"/>
      <c r="H969" s="58"/>
    </row>
    <row r="970" spans="1:8" ht="14.4">
      <c r="A970" s="58"/>
      <c r="H970" s="58"/>
    </row>
    <row r="971" spans="1:8" ht="14.4">
      <c r="A971" s="58"/>
      <c r="H971" s="58"/>
    </row>
    <row r="972" spans="1:8" ht="14.4">
      <c r="A972" s="58"/>
      <c r="H972" s="58"/>
    </row>
    <row r="973" spans="1:8" ht="14.4">
      <c r="A973" s="58"/>
      <c r="H973" s="58"/>
    </row>
    <row r="974" spans="1:8" ht="14.4">
      <c r="A974" s="58"/>
      <c r="H974" s="58"/>
    </row>
    <row r="975" spans="1:8" ht="14.4">
      <c r="A975" s="58"/>
      <c r="H975" s="58"/>
    </row>
    <row r="976" spans="1:8" ht="14.4">
      <c r="A976" s="58"/>
      <c r="H976" s="58"/>
    </row>
    <row r="977" spans="1:8" ht="14.4">
      <c r="A977" s="58"/>
      <c r="H977" s="58"/>
    </row>
    <row r="978" spans="1:8" ht="14.4">
      <c r="A978" s="58"/>
      <c r="H978" s="58"/>
    </row>
    <row r="979" spans="1:8" ht="14.4">
      <c r="A979" s="58"/>
      <c r="H979" s="58"/>
    </row>
    <row r="980" spans="1:8" ht="14.4">
      <c r="A980" s="58"/>
      <c r="H980" s="58"/>
    </row>
    <row r="981" spans="1:8" ht="14.4">
      <c r="A981" s="58"/>
      <c r="H981" s="58"/>
    </row>
    <row r="982" spans="1:8" ht="14.4">
      <c r="A982" s="58"/>
      <c r="H982" s="58"/>
    </row>
    <row r="983" spans="1:8" ht="14.4">
      <c r="A983" s="58"/>
      <c r="H983" s="58"/>
    </row>
    <row r="984" spans="1:8" ht="14.4">
      <c r="A984" s="58"/>
      <c r="H984" s="58"/>
    </row>
    <row r="985" spans="1:8" ht="14.4">
      <c r="A985" s="58"/>
      <c r="H985" s="58"/>
    </row>
    <row r="986" spans="1:8" ht="14.4">
      <c r="A986" s="58"/>
      <c r="H986" s="58"/>
    </row>
    <row r="987" spans="1:8" ht="14.4">
      <c r="A987" s="58"/>
      <c r="H987" s="58"/>
    </row>
    <row r="988" spans="1:8" ht="14.4">
      <c r="A988" s="58"/>
      <c r="H988" s="58"/>
    </row>
    <row r="989" spans="1:8" ht="14.4">
      <c r="A989" s="58"/>
      <c r="H989" s="58"/>
    </row>
    <row r="990" spans="1:8" ht="14.4">
      <c r="A990" s="58"/>
      <c r="H990" s="58"/>
    </row>
    <row r="991" spans="1:8" ht="14.4">
      <c r="A991" s="58"/>
      <c r="H991" s="58"/>
    </row>
    <row r="992" spans="1:8" ht="14.4">
      <c r="A992" s="58"/>
      <c r="H992" s="58"/>
    </row>
    <row r="993" spans="1:8" ht="14.4">
      <c r="A993" s="58"/>
      <c r="H993" s="58"/>
    </row>
    <row r="994" spans="1:8" ht="14.4">
      <c r="A994" s="58"/>
      <c r="H994" s="58"/>
    </row>
    <row r="995" spans="1:8" ht="14.4">
      <c r="A995" s="58"/>
      <c r="H995" s="58"/>
    </row>
    <row r="996" spans="1:8" ht="14.4">
      <c r="A996" s="58"/>
      <c r="H996" s="58"/>
    </row>
    <row r="997" spans="1:8" ht="14.4">
      <c r="A997" s="58"/>
      <c r="H997" s="58"/>
    </row>
    <row r="998" spans="1:8" ht="14.4">
      <c r="A998" s="58"/>
      <c r="H998" s="58"/>
    </row>
    <row r="999" spans="1:8" ht="14.4">
      <c r="A999" s="58"/>
      <c r="H999" s="58"/>
    </row>
    <row r="1000" spans="1:8" ht="14.4">
      <c r="A1000" s="58"/>
      <c r="H1000" s="58"/>
    </row>
  </sheetData>
  <hyperlinks>
    <hyperlink ref="A3" r:id="rId1" display="https://archive.org/details/ChevLocalNewsJuly17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HYPERLINK("https://archive.org/details/6AMNewsAug122013","https://archive.org/details/6AMNewsAug122013")</f>
        <v>https://archive.org/details/6AMNewsAug122013</v>
      </c>
    </row>
    <row r="4" spans="1:26" ht="14.4">
      <c r="A4" s="62" t="s">
        <v>3</v>
      </c>
      <c r="B4" s="63">
        <v>0</v>
      </c>
      <c r="C4" s="63">
        <v>2.7777777777777779E-3</v>
      </c>
      <c r="D4" s="63">
        <v>4.2361111111111106E-2</v>
      </c>
      <c r="E4" s="63">
        <v>9.0972222222222218E-2</v>
      </c>
      <c r="F4" s="63">
        <v>0.11041666666666666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221</v>
      </c>
      <c r="C5" s="58" t="s">
        <v>226</v>
      </c>
      <c r="D5" s="58" t="s">
        <v>227</v>
      </c>
      <c r="E5" s="58" t="s">
        <v>228</v>
      </c>
      <c r="F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1">
        <v>2</v>
      </c>
      <c r="E7" s="71">
        <v>2</v>
      </c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1">
        <v>1</v>
      </c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R12" s="73"/>
    </row>
    <row r="13" spans="1:26" ht="15.75" customHeight="1">
      <c r="A13" s="69" t="s">
        <v>29</v>
      </c>
      <c r="B13" s="75"/>
      <c r="C13" s="75"/>
      <c r="D13" s="76">
        <v>2</v>
      </c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6"/>
      <c r="E15" s="75"/>
      <c r="F15" s="76">
        <v>2</v>
      </c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7"/>
      <c r="C17" s="68">
        <v>2</v>
      </c>
      <c r="D17" s="68">
        <v>2</v>
      </c>
      <c r="E17" s="68">
        <v>2</v>
      </c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1">
        <v>2</v>
      </c>
      <c r="E18" s="70"/>
      <c r="F18" s="71">
        <v>2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/>
      <c r="D19" s="68">
        <v>2</v>
      </c>
      <c r="E19" s="68">
        <v>2</v>
      </c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7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6AMNewsAug122013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A1:AA34"/>
  <sheetViews>
    <sheetView workbookViewId="0">
      <selection activeCell="G18" sqref="G18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229</v>
      </c>
    </row>
    <row r="4" spans="1:27" s="3" customFormat="1">
      <c r="A4" s="3" t="s">
        <v>3</v>
      </c>
      <c r="B4" s="4">
        <v>0</v>
      </c>
      <c r="C4" s="4">
        <v>1.8749999999999999E-2</v>
      </c>
      <c r="D4" s="4">
        <v>4.027777777777778E-2</v>
      </c>
      <c r="E4" s="4">
        <v>5.6250000000000001E-2</v>
      </c>
      <c r="F4" s="4">
        <v>6.3888888888888884E-2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230</v>
      </c>
      <c r="C5" t="s">
        <v>157</v>
      </c>
      <c r="D5" t="s">
        <v>56</v>
      </c>
      <c r="E5" t="s">
        <v>90</v>
      </c>
      <c r="F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>
        <v>2</v>
      </c>
      <c r="D6" s="9">
        <v>2</v>
      </c>
      <c r="E6" s="9">
        <v>2</v>
      </c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>
        <v>2</v>
      </c>
      <c r="C7" s="12"/>
      <c r="D7" s="12"/>
      <c r="E7" s="12"/>
      <c r="F7" s="12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>
        <v>2</v>
      </c>
      <c r="E8" s="9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8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>
        <v>1</v>
      </c>
      <c r="D14" s="12"/>
      <c r="E14" s="12"/>
      <c r="F14" s="12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1</v>
      </c>
      <c r="C15" s="18"/>
      <c r="D15" s="18"/>
      <c r="E15" s="18"/>
      <c r="F15" s="18">
        <v>2</v>
      </c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R16" s="15"/>
    </row>
    <row r="17" spans="1:27" s="14" customFormat="1" ht="15.3">
      <c r="A17" s="8" t="s">
        <v>32</v>
      </c>
      <c r="B17" s="9">
        <v>2</v>
      </c>
      <c r="C17" s="9">
        <v>2</v>
      </c>
      <c r="D17" s="9">
        <v>2</v>
      </c>
      <c r="E17" s="9">
        <v>2</v>
      </c>
      <c r="F17" s="9">
        <v>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>
        <v>1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>
        <v>1</v>
      </c>
      <c r="C19" s="9">
        <v>2</v>
      </c>
      <c r="D19" s="9">
        <v>1</v>
      </c>
      <c r="E19" s="9">
        <v>2</v>
      </c>
      <c r="F19" s="9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>
        <v>2</v>
      </c>
      <c r="C20" s="12"/>
      <c r="D20" s="12"/>
      <c r="E20" s="12"/>
      <c r="F20" s="12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>
        <v>2</v>
      </c>
      <c r="C21" s="9">
        <v>2</v>
      </c>
      <c r="D21" s="9"/>
      <c r="E21" s="9"/>
      <c r="F21" s="9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92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229</v>
      </c>
    </row>
    <row r="4" spans="1:27" s="33" customFormat="1">
      <c r="A4" s="33" t="s">
        <v>3</v>
      </c>
      <c r="B4" s="34">
        <v>0</v>
      </c>
      <c r="C4" s="34">
        <v>1.8749999999999999E-2</v>
      </c>
      <c r="D4" s="34">
        <v>4.0277777777777773E-2</v>
      </c>
      <c r="E4" s="34">
        <v>5.6249999999999994E-2</v>
      </c>
      <c r="F4" s="34">
        <v>6.3888888888888884E-2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230</v>
      </c>
      <c r="C5" s="29" t="s">
        <v>157</v>
      </c>
      <c r="D5" s="29" t="s">
        <v>56</v>
      </c>
      <c r="E5" s="29" t="s">
        <v>90</v>
      </c>
      <c r="F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>
        <v>1</v>
      </c>
      <c r="D6" s="88">
        <v>1</v>
      </c>
      <c r="E6" s="88">
        <v>2</v>
      </c>
      <c r="F6" s="8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>
        <v>1</v>
      </c>
      <c r="C7" s="52"/>
      <c r="D7" s="52"/>
      <c r="E7" s="52"/>
      <c r="F7" s="5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1</v>
      </c>
      <c r="E8" s="88"/>
      <c r="F8" s="88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/>
      <c r="C15" s="54"/>
      <c r="D15" s="54"/>
      <c r="E15" s="54"/>
      <c r="F15" s="54">
        <v>2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R16" s="43"/>
    </row>
    <row r="17" spans="1:27" s="42" customFormat="1" ht="15.3">
      <c r="A17" s="38" t="s">
        <v>32</v>
      </c>
      <c r="B17" s="88">
        <v>2</v>
      </c>
      <c r="C17" s="88">
        <v>2</v>
      </c>
      <c r="D17" s="88">
        <v>2</v>
      </c>
      <c r="E17" s="88">
        <v>2</v>
      </c>
      <c r="F17" s="88">
        <v>2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>
        <v>2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>
        <v>2</v>
      </c>
      <c r="C19" s="88">
        <v>2</v>
      </c>
      <c r="D19" s="88">
        <v>1</v>
      </c>
      <c r="E19" s="88">
        <v>1</v>
      </c>
      <c r="F19" s="88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>
        <v>2</v>
      </c>
      <c r="C20" s="52">
        <v>2</v>
      </c>
      <c r="D20" s="52"/>
      <c r="E20" s="52"/>
      <c r="F20" s="52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/>
      <c r="E21" s="88"/>
      <c r="F21" s="88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HYPERLINK("https://archive.org/details/NEWS81113","https://archive.org/details/NEWS81113")</f>
        <v>https://archive.org/details/NEWS81113</v>
      </c>
    </row>
    <row r="4" spans="1:26" ht="14.4">
      <c r="A4" s="62" t="s">
        <v>3</v>
      </c>
      <c r="B4" s="63">
        <v>0</v>
      </c>
      <c r="C4" s="63">
        <v>1.8749999999999999E-2</v>
      </c>
      <c r="D4" s="63">
        <v>4.027777777777778E-2</v>
      </c>
      <c r="E4" s="63">
        <v>5.6250000000000001E-2</v>
      </c>
      <c r="F4" s="63">
        <v>6.3888888888888884E-2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230</v>
      </c>
      <c r="C5" s="58" t="s">
        <v>157</v>
      </c>
      <c r="D5" s="58" t="s">
        <v>56</v>
      </c>
      <c r="E5" s="58" t="s">
        <v>90</v>
      </c>
      <c r="F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8">
        <v>2</v>
      </c>
      <c r="D6" s="68">
        <v>2</v>
      </c>
      <c r="E6" s="68">
        <v>2</v>
      </c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1">
        <v>2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8"/>
      <c r="D8" s="68">
        <v>2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8">
        <v>1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5"/>
      <c r="C15" s="75"/>
      <c r="D15" s="75"/>
      <c r="E15" s="75"/>
      <c r="F15" s="76">
        <v>2</v>
      </c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R16" s="73"/>
    </row>
    <row r="17" spans="1:26" ht="15.75" customHeight="1">
      <c r="A17" s="66" t="s">
        <v>32</v>
      </c>
      <c r="B17" s="68">
        <v>2</v>
      </c>
      <c r="C17" s="68">
        <v>2</v>
      </c>
      <c r="D17" s="68">
        <v>2</v>
      </c>
      <c r="E17" s="68">
        <v>2</v>
      </c>
      <c r="F17" s="68">
        <v>2</v>
      </c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8">
        <v>2</v>
      </c>
      <c r="C19" s="68">
        <v>2</v>
      </c>
      <c r="D19" s="68">
        <v>2</v>
      </c>
      <c r="E19" s="68">
        <v>2</v>
      </c>
      <c r="F19" s="67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1">
        <v>2</v>
      </c>
      <c r="C20" s="70"/>
      <c r="D20" s="70"/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8">
        <v>2</v>
      </c>
      <c r="C21" s="67"/>
      <c r="D21" s="67"/>
      <c r="E21" s="67"/>
      <c r="F21" s="67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  <row r="35" spans="1:26" ht="14.4">
      <c r="A35" s="58"/>
    </row>
    <row r="36" spans="1:26" ht="14.4">
      <c r="A36" s="58"/>
    </row>
    <row r="37" spans="1:26" ht="14.4">
      <c r="A37" s="58"/>
    </row>
    <row r="38" spans="1:26" ht="14.4">
      <c r="A38" s="58"/>
    </row>
    <row r="39" spans="1:26" ht="14.4">
      <c r="A39" s="58"/>
    </row>
    <row r="40" spans="1:26" ht="14.4">
      <c r="A40" s="58"/>
    </row>
    <row r="41" spans="1:26" ht="14.4">
      <c r="A41" s="58"/>
    </row>
    <row r="42" spans="1:26" ht="14.4">
      <c r="A42" s="58"/>
    </row>
    <row r="43" spans="1:26" ht="14.4">
      <c r="A43" s="58"/>
    </row>
    <row r="44" spans="1:26" ht="14.4">
      <c r="A44" s="58"/>
    </row>
    <row r="45" spans="1:26" ht="14.4">
      <c r="A45" s="58"/>
    </row>
    <row r="46" spans="1:26" ht="14.4">
      <c r="A46" s="58"/>
    </row>
    <row r="47" spans="1:26" ht="14.4">
      <c r="A47" s="58"/>
    </row>
    <row r="48" spans="1:26" ht="14.4">
      <c r="A48" s="58"/>
    </row>
    <row r="49" spans="1:1" ht="14.4">
      <c r="A49" s="58"/>
    </row>
    <row r="50" spans="1:1" ht="14.4">
      <c r="A50" s="58"/>
    </row>
    <row r="51" spans="1:1" ht="14.4">
      <c r="A51" s="58"/>
    </row>
    <row r="52" spans="1:1" ht="14.4">
      <c r="A52" s="58"/>
    </row>
    <row r="53" spans="1:1" ht="14.4">
      <c r="A53" s="58"/>
    </row>
    <row r="54" spans="1:1" ht="14.4">
      <c r="A54" s="58"/>
    </row>
    <row r="55" spans="1:1" ht="14.4">
      <c r="A55" s="58"/>
    </row>
    <row r="56" spans="1:1" ht="14.4">
      <c r="A56" s="58"/>
    </row>
    <row r="57" spans="1:1" ht="14.4">
      <c r="A57" s="58"/>
    </row>
    <row r="58" spans="1:1" ht="14.4">
      <c r="A58" s="58"/>
    </row>
    <row r="59" spans="1:1" ht="14.4">
      <c r="A59" s="58"/>
    </row>
    <row r="60" spans="1:1" ht="14.4">
      <c r="A60" s="58"/>
    </row>
    <row r="61" spans="1:1" ht="14.4">
      <c r="A61" s="58"/>
    </row>
    <row r="62" spans="1:1" ht="14.4">
      <c r="A62" s="58"/>
    </row>
    <row r="63" spans="1:1" ht="14.4">
      <c r="A63" s="58"/>
    </row>
    <row r="64" spans="1:1" ht="14.4">
      <c r="A64" s="58"/>
    </row>
    <row r="65" spans="1:1" ht="14.4">
      <c r="A65" s="58"/>
    </row>
    <row r="66" spans="1:1" ht="14.4">
      <c r="A66" s="58"/>
    </row>
    <row r="67" spans="1:1" ht="14.4">
      <c r="A67" s="58"/>
    </row>
    <row r="68" spans="1:1" ht="14.4">
      <c r="A68" s="58"/>
    </row>
    <row r="69" spans="1:1" ht="14.4">
      <c r="A69" s="58"/>
    </row>
    <row r="70" spans="1:1" ht="14.4">
      <c r="A70" s="58"/>
    </row>
    <row r="71" spans="1:1" ht="14.4">
      <c r="A71" s="58"/>
    </row>
    <row r="72" spans="1:1" ht="14.4">
      <c r="A72" s="58"/>
    </row>
    <row r="73" spans="1:1" ht="14.4">
      <c r="A73" s="58"/>
    </row>
    <row r="74" spans="1:1" ht="14.4">
      <c r="A74" s="58"/>
    </row>
    <row r="75" spans="1:1" ht="14.4">
      <c r="A75" s="58"/>
    </row>
    <row r="76" spans="1:1" ht="14.4">
      <c r="A76" s="58"/>
    </row>
    <row r="77" spans="1:1" ht="14.4">
      <c r="A77" s="58"/>
    </row>
    <row r="78" spans="1:1" ht="14.4">
      <c r="A78" s="58"/>
    </row>
    <row r="79" spans="1:1" ht="14.4">
      <c r="A79" s="58"/>
    </row>
    <row r="80" spans="1:1" ht="14.4">
      <c r="A80" s="58"/>
    </row>
    <row r="81" spans="1:1" ht="14.4">
      <c r="A81" s="58"/>
    </row>
    <row r="82" spans="1:1" ht="14.4">
      <c r="A82" s="58"/>
    </row>
    <row r="83" spans="1:1" ht="14.4">
      <c r="A83" s="58"/>
    </row>
    <row r="84" spans="1:1" ht="14.4">
      <c r="A84" s="58"/>
    </row>
    <row r="85" spans="1:1" ht="14.4">
      <c r="A85" s="58"/>
    </row>
    <row r="86" spans="1:1" ht="14.4">
      <c r="A86" s="58"/>
    </row>
    <row r="87" spans="1:1" ht="14.4">
      <c r="A87" s="58"/>
    </row>
    <row r="88" spans="1:1" ht="14.4">
      <c r="A88" s="58"/>
    </row>
    <row r="89" spans="1:1" ht="14.4">
      <c r="A89" s="58"/>
    </row>
    <row r="90" spans="1:1" ht="14.4">
      <c r="A90" s="58"/>
    </row>
    <row r="91" spans="1:1" ht="14.4">
      <c r="A91" s="58"/>
    </row>
    <row r="92" spans="1:1" ht="14.4">
      <c r="A92" s="58"/>
    </row>
    <row r="93" spans="1:1" ht="14.4">
      <c r="A93" s="58"/>
    </row>
    <row r="94" spans="1:1" ht="14.4">
      <c r="A94" s="58"/>
    </row>
    <row r="95" spans="1:1" ht="14.4">
      <c r="A95" s="58"/>
    </row>
    <row r="96" spans="1:1" ht="14.4">
      <c r="A96" s="58"/>
    </row>
    <row r="97" spans="1:1" ht="14.4">
      <c r="A97" s="58"/>
    </row>
    <row r="98" spans="1:1" ht="14.4">
      <c r="A98" s="58"/>
    </row>
    <row r="99" spans="1:1" ht="14.4">
      <c r="A99" s="58"/>
    </row>
    <row r="100" spans="1:1" ht="14.4">
      <c r="A100" s="58"/>
    </row>
    <row r="101" spans="1:1" ht="14.4">
      <c r="A101" s="58"/>
    </row>
    <row r="102" spans="1:1" ht="14.4">
      <c r="A102" s="58"/>
    </row>
    <row r="103" spans="1:1" ht="14.4">
      <c r="A103" s="58"/>
    </row>
    <row r="104" spans="1:1" ht="14.4">
      <c r="A104" s="58"/>
    </row>
    <row r="105" spans="1:1" ht="14.4">
      <c r="A105" s="58"/>
    </row>
    <row r="106" spans="1:1" ht="14.4">
      <c r="A106" s="58"/>
    </row>
    <row r="107" spans="1:1" ht="14.4">
      <c r="A107" s="58"/>
    </row>
    <row r="108" spans="1:1" ht="14.4">
      <c r="A108" s="58"/>
    </row>
    <row r="109" spans="1:1" ht="14.4">
      <c r="A109" s="58"/>
    </row>
    <row r="110" spans="1:1" ht="14.4">
      <c r="A110" s="58"/>
    </row>
    <row r="111" spans="1:1" ht="14.4">
      <c r="A111" s="58"/>
    </row>
    <row r="112" spans="1:1" ht="14.4">
      <c r="A112" s="58"/>
    </row>
    <row r="113" spans="1:1" ht="14.4">
      <c r="A113" s="58"/>
    </row>
    <row r="114" spans="1:1" ht="14.4">
      <c r="A114" s="58"/>
    </row>
    <row r="115" spans="1:1" ht="14.4">
      <c r="A115" s="58"/>
    </row>
    <row r="116" spans="1:1" ht="14.4">
      <c r="A116" s="58"/>
    </row>
    <row r="117" spans="1:1" ht="14.4">
      <c r="A117" s="58"/>
    </row>
    <row r="118" spans="1:1" ht="14.4">
      <c r="A118" s="58"/>
    </row>
    <row r="119" spans="1:1" ht="14.4">
      <c r="A119" s="58"/>
    </row>
    <row r="120" spans="1:1" ht="14.4">
      <c r="A120" s="58"/>
    </row>
    <row r="121" spans="1:1" ht="14.4">
      <c r="A121" s="58"/>
    </row>
    <row r="122" spans="1:1" ht="14.4">
      <c r="A122" s="58"/>
    </row>
    <row r="123" spans="1:1" ht="14.4">
      <c r="A123" s="58"/>
    </row>
    <row r="124" spans="1:1" ht="14.4">
      <c r="A124" s="58"/>
    </row>
    <row r="125" spans="1:1" ht="14.4">
      <c r="A125" s="58"/>
    </row>
    <row r="126" spans="1:1" ht="14.4">
      <c r="A126" s="58"/>
    </row>
    <row r="127" spans="1:1" ht="14.4">
      <c r="A127" s="58"/>
    </row>
    <row r="128" spans="1:1" ht="14.4">
      <c r="A128" s="58"/>
    </row>
    <row r="129" spans="1:1" ht="14.4">
      <c r="A129" s="58"/>
    </row>
    <row r="130" spans="1:1" ht="14.4">
      <c r="A130" s="58"/>
    </row>
    <row r="131" spans="1:1" ht="14.4">
      <c r="A131" s="58"/>
    </row>
    <row r="132" spans="1:1" ht="14.4">
      <c r="A132" s="58"/>
    </row>
    <row r="133" spans="1:1" ht="14.4">
      <c r="A133" s="58"/>
    </row>
    <row r="134" spans="1:1" ht="14.4">
      <c r="A134" s="58"/>
    </row>
    <row r="135" spans="1:1" ht="14.4">
      <c r="A135" s="58"/>
    </row>
    <row r="136" spans="1:1" ht="14.4">
      <c r="A136" s="58"/>
    </row>
    <row r="137" spans="1:1" ht="14.4">
      <c r="A137" s="58"/>
    </row>
    <row r="138" spans="1:1" ht="14.4">
      <c r="A138" s="58"/>
    </row>
    <row r="139" spans="1:1" ht="14.4">
      <c r="A139" s="58"/>
    </row>
    <row r="140" spans="1:1" ht="14.4">
      <c r="A140" s="58"/>
    </row>
    <row r="141" spans="1:1" ht="14.4">
      <c r="A141" s="58"/>
    </row>
    <row r="142" spans="1:1" ht="14.4">
      <c r="A142" s="58"/>
    </row>
    <row r="143" spans="1:1" ht="14.4">
      <c r="A143" s="58"/>
    </row>
    <row r="144" spans="1:1" ht="14.4">
      <c r="A144" s="58"/>
    </row>
    <row r="145" spans="1:1" ht="14.4">
      <c r="A145" s="58"/>
    </row>
    <row r="146" spans="1:1" ht="14.4">
      <c r="A146" s="58"/>
    </row>
    <row r="147" spans="1:1" ht="14.4">
      <c r="A147" s="58"/>
    </row>
    <row r="148" spans="1:1" ht="14.4">
      <c r="A148" s="58"/>
    </row>
    <row r="149" spans="1:1" ht="14.4">
      <c r="A149" s="58"/>
    </row>
    <row r="150" spans="1:1" ht="14.4">
      <c r="A150" s="58"/>
    </row>
    <row r="151" spans="1:1" ht="14.4">
      <c r="A151" s="58"/>
    </row>
    <row r="152" spans="1:1" ht="14.4">
      <c r="A152" s="58"/>
    </row>
    <row r="153" spans="1:1" ht="14.4">
      <c r="A153" s="58"/>
    </row>
    <row r="154" spans="1:1" ht="14.4">
      <c r="A154" s="58"/>
    </row>
    <row r="155" spans="1:1" ht="14.4">
      <c r="A155" s="58"/>
    </row>
    <row r="156" spans="1:1" ht="14.4">
      <c r="A156" s="58"/>
    </row>
    <row r="157" spans="1:1" ht="14.4">
      <c r="A157" s="58"/>
    </row>
    <row r="158" spans="1:1" ht="14.4">
      <c r="A158" s="58"/>
    </row>
    <row r="159" spans="1:1" ht="14.4">
      <c r="A159" s="58"/>
    </row>
    <row r="160" spans="1:1" ht="14.4">
      <c r="A160" s="58"/>
    </row>
    <row r="161" spans="1:1" ht="14.4">
      <c r="A161" s="58"/>
    </row>
    <row r="162" spans="1:1" ht="14.4">
      <c r="A162" s="58"/>
    </row>
    <row r="163" spans="1:1" ht="14.4">
      <c r="A163" s="58"/>
    </row>
    <row r="164" spans="1:1" ht="14.4">
      <c r="A164" s="58"/>
    </row>
    <row r="165" spans="1:1" ht="14.4">
      <c r="A165" s="58"/>
    </row>
    <row r="166" spans="1:1" ht="14.4">
      <c r="A166" s="58"/>
    </row>
    <row r="167" spans="1:1" ht="14.4">
      <c r="A167" s="58"/>
    </row>
    <row r="168" spans="1:1" ht="14.4">
      <c r="A168" s="58"/>
    </row>
    <row r="169" spans="1:1" ht="14.4">
      <c r="A169" s="58"/>
    </row>
    <row r="170" spans="1:1" ht="14.4">
      <c r="A170" s="58"/>
    </row>
    <row r="171" spans="1:1" ht="14.4">
      <c r="A171" s="58"/>
    </row>
    <row r="172" spans="1:1" ht="14.4">
      <c r="A172" s="58"/>
    </row>
    <row r="173" spans="1:1" ht="14.4">
      <c r="A173" s="58"/>
    </row>
    <row r="174" spans="1:1" ht="14.4">
      <c r="A174" s="58"/>
    </row>
    <row r="175" spans="1:1" ht="14.4">
      <c r="A175" s="58"/>
    </row>
    <row r="176" spans="1:1" ht="14.4">
      <c r="A176" s="58"/>
    </row>
    <row r="177" spans="1:1" ht="14.4">
      <c r="A177" s="58"/>
    </row>
    <row r="178" spans="1:1" ht="14.4">
      <c r="A178" s="58"/>
    </row>
    <row r="179" spans="1:1" ht="14.4">
      <c r="A179" s="58"/>
    </row>
    <row r="180" spans="1:1" ht="14.4">
      <c r="A180" s="58"/>
    </row>
    <row r="181" spans="1:1" ht="14.4">
      <c r="A181" s="58"/>
    </row>
    <row r="182" spans="1:1" ht="14.4">
      <c r="A182" s="58"/>
    </row>
    <row r="183" spans="1:1" ht="14.4">
      <c r="A183" s="58"/>
    </row>
    <row r="184" spans="1:1" ht="14.4">
      <c r="A184" s="58"/>
    </row>
    <row r="185" spans="1:1" ht="14.4">
      <c r="A185" s="58"/>
    </row>
    <row r="186" spans="1:1" ht="14.4">
      <c r="A186" s="58"/>
    </row>
    <row r="187" spans="1:1" ht="14.4">
      <c r="A187" s="58"/>
    </row>
    <row r="188" spans="1:1" ht="14.4">
      <c r="A188" s="58"/>
    </row>
    <row r="189" spans="1:1" ht="14.4">
      <c r="A189" s="58"/>
    </row>
    <row r="190" spans="1:1" ht="14.4">
      <c r="A190" s="58"/>
    </row>
    <row r="191" spans="1:1" ht="14.4">
      <c r="A191" s="58"/>
    </row>
    <row r="192" spans="1:1" ht="14.4">
      <c r="A192" s="58"/>
    </row>
    <row r="193" spans="1:1" ht="14.4">
      <c r="A193" s="58"/>
    </row>
    <row r="194" spans="1:1" ht="14.4">
      <c r="A194" s="58"/>
    </row>
    <row r="195" spans="1:1" ht="14.4">
      <c r="A195" s="58"/>
    </row>
    <row r="196" spans="1:1" ht="14.4">
      <c r="A196" s="58"/>
    </row>
    <row r="197" spans="1:1" ht="14.4">
      <c r="A197" s="58"/>
    </row>
    <row r="198" spans="1:1" ht="14.4">
      <c r="A198" s="58"/>
    </row>
    <row r="199" spans="1:1" ht="14.4">
      <c r="A199" s="58"/>
    </row>
    <row r="200" spans="1:1" ht="14.4">
      <c r="A200" s="58"/>
    </row>
    <row r="201" spans="1:1" ht="14.4">
      <c r="A201" s="58"/>
    </row>
    <row r="202" spans="1:1" ht="14.4">
      <c r="A202" s="58"/>
    </row>
    <row r="203" spans="1:1" ht="14.4">
      <c r="A203" s="58"/>
    </row>
    <row r="204" spans="1:1" ht="14.4">
      <c r="A204" s="58"/>
    </row>
    <row r="205" spans="1:1" ht="14.4">
      <c r="A205" s="58"/>
    </row>
    <row r="206" spans="1:1" ht="14.4">
      <c r="A206" s="58"/>
    </row>
    <row r="207" spans="1:1" ht="14.4">
      <c r="A207" s="58"/>
    </row>
    <row r="208" spans="1:1" ht="14.4">
      <c r="A208" s="58"/>
    </row>
    <row r="209" spans="1:1" ht="14.4">
      <c r="A209" s="58"/>
    </row>
    <row r="210" spans="1:1" ht="14.4">
      <c r="A210" s="58"/>
    </row>
    <row r="211" spans="1:1" ht="14.4">
      <c r="A211" s="58"/>
    </row>
    <row r="212" spans="1:1" ht="14.4">
      <c r="A212" s="58"/>
    </row>
    <row r="213" spans="1:1" ht="14.4">
      <c r="A213" s="58"/>
    </row>
    <row r="214" spans="1:1" ht="14.4">
      <c r="A214" s="58"/>
    </row>
    <row r="215" spans="1:1" ht="14.4">
      <c r="A215" s="58"/>
    </row>
    <row r="216" spans="1:1" ht="14.4">
      <c r="A216" s="58"/>
    </row>
    <row r="217" spans="1:1" ht="14.4">
      <c r="A217" s="58"/>
    </row>
    <row r="218" spans="1:1" ht="14.4">
      <c r="A218" s="58"/>
    </row>
    <row r="219" spans="1:1" ht="14.4">
      <c r="A219" s="58"/>
    </row>
    <row r="220" spans="1:1" ht="14.4">
      <c r="A220" s="58"/>
    </row>
    <row r="221" spans="1:1" ht="14.4">
      <c r="A221" s="58"/>
    </row>
    <row r="222" spans="1:1" ht="14.4">
      <c r="A222" s="58"/>
    </row>
    <row r="223" spans="1:1" ht="14.4">
      <c r="A223" s="58"/>
    </row>
    <row r="224" spans="1:1" ht="14.4">
      <c r="A224" s="58"/>
    </row>
    <row r="225" spans="1:1" ht="14.4">
      <c r="A225" s="58"/>
    </row>
    <row r="226" spans="1:1" ht="14.4">
      <c r="A226" s="58"/>
    </row>
    <row r="227" spans="1:1" ht="14.4">
      <c r="A227" s="58"/>
    </row>
    <row r="228" spans="1:1" ht="14.4">
      <c r="A228" s="58"/>
    </row>
    <row r="229" spans="1:1" ht="14.4">
      <c r="A229" s="58"/>
    </row>
    <row r="230" spans="1:1" ht="14.4">
      <c r="A230" s="58"/>
    </row>
    <row r="231" spans="1:1" ht="14.4">
      <c r="A231" s="58"/>
    </row>
    <row r="232" spans="1:1" ht="14.4">
      <c r="A232" s="58"/>
    </row>
    <row r="233" spans="1:1" ht="14.4">
      <c r="A233" s="58"/>
    </row>
    <row r="234" spans="1:1" ht="14.4">
      <c r="A234" s="58"/>
    </row>
    <row r="235" spans="1:1" ht="14.4">
      <c r="A235" s="58"/>
    </row>
    <row r="236" spans="1:1" ht="14.4">
      <c r="A236" s="58"/>
    </row>
    <row r="237" spans="1:1" ht="14.4">
      <c r="A237" s="58"/>
    </row>
    <row r="238" spans="1:1" ht="14.4">
      <c r="A238" s="58"/>
    </row>
    <row r="239" spans="1:1" ht="14.4">
      <c r="A239" s="58"/>
    </row>
    <row r="240" spans="1:1" ht="14.4">
      <c r="A240" s="58"/>
    </row>
    <row r="241" spans="1:1" ht="14.4">
      <c r="A241" s="58"/>
    </row>
    <row r="242" spans="1:1" ht="14.4">
      <c r="A242" s="58"/>
    </row>
    <row r="243" spans="1:1" ht="14.4">
      <c r="A243" s="58"/>
    </row>
    <row r="244" spans="1:1" ht="14.4">
      <c r="A244" s="58"/>
    </row>
    <row r="245" spans="1:1" ht="14.4">
      <c r="A245" s="58"/>
    </row>
    <row r="246" spans="1:1" ht="14.4">
      <c r="A246" s="58"/>
    </row>
    <row r="247" spans="1:1" ht="14.4">
      <c r="A247" s="58"/>
    </row>
    <row r="248" spans="1:1" ht="14.4">
      <c r="A248" s="58"/>
    </row>
    <row r="249" spans="1:1" ht="14.4">
      <c r="A249" s="58"/>
    </row>
    <row r="250" spans="1:1" ht="14.4">
      <c r="A250" s="58"/>
    </row>
    <row r="251" spans="1:1" ht="14.4">
      <c r="A251" s="58"/>
    </row>
    <row r="252" spans="1:1" ht="14.4">
      <c r="A252" s="58"/>
    </row>
    <row r="253" spans="1:1" ht="14.4">
      <c r="A253" s="58"/>
    </row>
    <row r="254" spans="1:1" ht="14.4">
      <c r="A254" s="58"/>
    </row>
    <row r="255" spans="1:1" ht="14.4">
      <c r="A255" s="58"/>
    </row>
    <row r="256" spans="1:1" ht="14.4">
      <c r="A256" s="58"/>
    </row>
    <row r="257" spans="1:1" ht="14.4">
      <c r="A257" s="58"/>
    </row>
    <row r="258" spans="1:1" ht="14.4">
      <c r="A258" s="58"/>
    </row>
    <row r="259" spans="1:1" ht="14.4">
      <c r="A259" s="58"/>
    </row>
    <row r="260" spans="1:1" ht="14.4">
      <c r="A260" s="58"/>
    </row>
    <row r="261" spans="1:1" ht="14.4">
      <c r="A261" s="58"/>
    </row>
    <row r="262" spans="1:1" ht="14.4">
      <c r="A262" s="58"/>
    </row>
    <row r="263" spans="1:1" ht="14.4">
      <c r="A263" s="58"/>
    </row>
    <row r="264" spans="1:1" ht="14.4">
      <c r="A264" s="58"/>
    </row>
    <row r="265" spans="1:1" ht="14.4">
      <c r="A265" s="58"/>
    </row>
    <row r="266" spans="1:1" ht="14.4">
      <c r="A266" s="58"/>
    </row>
    <row r="267" spans="1:1" ht="14.4">
      <c r="A267" s="58"/>
    </row>
    <row r="268" spans="1:1" ht="14.4">
      <c r="A268" s="58"/>
    </row>
    <row r="269" spans="1:1" ht="14.4">
      <c r="A269" s="58"/>
    </row>
    <row r="270" spans="1:1" ht="14.4">
      <c r="A270" s="58"/>
    </row>
    <row r="271" spans="1:1" ht="14.4">
      <c r="A271" s="58"/>
    </row>
    <row r="272" spans="1:1" ht="14.4">
      <c r="A272" s="58"/>
    </row>
    <row r="273" spans="1:1" ht="14.4">
      <c r="A273" s="58"/>
    </row>
    <row r="274" spans="1:1" ht="14.4">
      <c r="A274" s="58"/>
    </row>
    <row r="275" spans="1:1" ht="14.4">
      <c r="A275" s="58"/>
    </row>
    <row r="276" spans="1:1" ht="14.4">
      <c r="A276" s="58"/>
    </row>
    <row r="277" spans="1:1" ht="14.4">
      <c r="A277" s="58"/>
    </row>
    <row r="278" spans="1:1" ht="14.4">
      <c r="A278" s="58"/>
    </row>
    <row r="279" spans="1:1" ht="14.4">
      <c r="A279" s="58"/>
    </row>
    <row r="280" spans="1:1" ht="14.4">
      <c r="A280" s="58"/>
    </row>
    <row r="281" spans="1:1" ht="14.4">
      <c r="A281" s="58"/>
    </row>
    <row r="282" spans="1:1" ht="14.4">
      <c r="A282" s="58"/>
    </row>
    <row r="283" spans="1:1" ht="14.4">
      <c r="A283" s="58"/>
    </row>
    <row r="284" spans="1:1" ht="14.4">
      <c r="A284" s="58"/>
    </row>
    <row r="285" spans="1:1" ht="14.4">
      <c r="A285" s="58"/>
    </row>
    <row r="286" spans="1:1" ht="14.4">
      <c r="A286" s="58"/>
    </row>
    <row r="287" spans="1:1" ht="14.4">
      <c r="A287" s="58"/>
    </row>
    <row r="288" spans="1:1" ht="14.4">
      <c r="A288" s="58"/>
    </row>
    <row r="289" spans="1:1" ht="14.4">
      <c r="A289" s="58"/>
    </row>
    <row r="290" spans="1:1" ht="14.4">
      <c r="A290" s="58"/>
    </row>
    <row r="291" spans="1:1" ht="14.4">
      <c r="A291" s="58"/>
    </row>
    <row r="292" spans="1:1" ht="14.4">
      <c r="A292" s="58"/>
    </row>
    <row r="293" spans="1:1" ht="14.4">
      <c r="A293" s="58"/>
    </row>
    <row r="294" spans="1:1" ht="14.4">
      <c r="A294" s="58"/>
    </row>
    <row r="295" spans="1:1" ht="14.4">
      <c r="A295" s="58"/>
    </row>
    <row r="296" spans="1:1" ht="14.4">
      <c r="A296" s="58"/>
    </row>
    <row r="297" spans="1:1" ht="14.4">
      <c r="A297" s="58"/>
    </row>
    <row r="298" spans="1:1" ht="14.4">
      <c r="A298" s="58"/>
    </row>
    <row r="299" spans="1:1" ht="14.4">
      <c r="A299" s="58"/>
    </row>
    <row r="300" spans="1:1" ht="14.4">
      <c r="A300" s="58"/>
    </row>
    <row r="301" spans="1:1" ht="14.4">
      <c r="A301" s="58"/>
    </row>
    <row r="302" spans="1:1" ht="14.4">
      <c r="A302" s="58"/>
    </row>
    <row r="303" spans="1:1" ht="14.4">
      <c r="A303" s="58"/>
    </row>
    <row r="304" spans="1:1" ht="14.4">
      <c r="A304" s="58"/>
    </row>
    <row r="305" spans="1:1" ht="14.4">
      <c r="A305" s="58"/>
    </row>
    <row r="306" spans="1:1" ht="14.4">
      <c r="A306" s="58"/>
    </row>
    <row r="307" spans="1:1" ht="14.4">
      <c r="A307" s="58"/>
    </row>
    <row r="308" spans="1:1" ht="14.4">
      <c r="A308" s="58"/>
    </row>
    <row r="309" spans="1:1" ht="14.4">
      <c r="A309" s="58"/>
    </row>
    <row r="310" spans="1:1" ht="14.4">
      <c r="A310" s="58"/>
    </row>
    <row r="311" spans="1:1" ht="14.4">
      <c r="A311" s="58"/>
    </row>
    <row r="312" spans="1:1" ht="14.4">
      <c r="A312" s="58"/>
    </row>
    <row r="313" spans="1:1" ht="14.4">
      <c r="A313" s="58"/>
    </row>
    <row r="314" spans="1:1" ht="14.4">
      <c r="A314" s="58"/>
    </row>
    <row r="315" spans="1:1" ht="14.4">
      <c r="A315" s="58"/>
    </row>
    <row r="316" spans="1:1" ht="14.4">
      <c r="A316" s="58"/>
    </row>
    <row r="317" spans="1:1" ht="14.4">
      <c r="A317" s="58"/>
    </row>
    <row r="318" spans="1:1" ht="14.4">
      <c r="A318" s="58"/>
    </row>
    <row r="319" spans="1:1" ht="14.4">
      <c r="A319" s="58"/>
    </row>
    <row r="320" spans="1:1" ht="14.4">
      <c r="A320" s="58"/>
    </row>
    <row r="321" spans="1:1" ht="14.4">
      <c r="A321" s="58"/>
    </row>
    <row r="322" spans="1:1" ht="14.4">
      <c r="A322" s="58"/>
    </row>
    <row r="323" spans="1:1" ht="14.4">
      <c r="A323" s="58"/>
    </row>
    <row r="324" spans="1:1" ht="14.4">
      <c r="A324" s="58"/>
    </row>
    <row r="325" spans="1:1" ht="14.4">
      <c r="A325" s="58"/>
    </row>
    <row r="326" spans="1:1" ht="14.4">
      <c r="A326" s="58"/>
    </row>
    <row r="327" spans="1:1" ht="14.4">
      <c r="A327" s="58"/>
    </row>
    <row r="328" spans="1:1" ht="14.4">
      <c r="A328" s="58"/>
    </row>
    <row r="329" spans="1:1" ht="14.4">
      <c r="A329" s="58"/>
    </row>
    <row r="330" spans="1:1" ht="14.4">
      <c r="A330" s="58"/>
    </row>
    <row r="331" spans="1:1" ht="14.4">
      <c r="A331" s="58"/>
    </row>
    <row r="332" spans="1:1" ht="14.4">
      <c r="A332" s="58"/>
    </row>
    <row r="333" spans="1:1" ht="14.4">
      <c r="A333" s="58"/>
    </row>
    <row r="334" spans="1:1" ht="14.4">
      <c r="A334" s="58"/>
    </row>
    <row r="335" spans="1:1" ht="14.4">
      <c r="A335" s="58"/>
    </row>
    <row r="336" spans="1:1" ht="14.4">
      <c r="A336" s="58"/>
    </row>
    <row r="337" spans="1:1" ht="14.4">
      <c r="A337" s="58"/>
    </row>
    <row r="338" spans="1:1" ht="14.4">
      <c r="A338" s="58"/>
    </row>
    <row r="339" spans="1:1" ht="14.4">
      <c r="A339" s="58"/>
    </row>
    <row r="340" spans="1:1" ht="14.4">
      <c r="A340" s="58"/>
    </row>
    <row r="341" spans="1:1" ht="14.4">
      <c r="A341" s="58"/>
    </row>
    <row r="342" spans="1:1" ht="14.4">
      <c r="A342" s="58"/>
    </row>
    <row r="343" spans="1:1" ht="14.4">
      <c r="A343" s="58"/>
    </row>
    <row r="344" spans="1:1" ht="14.4">
      <c r="A344" s="58"/>
    </row>
    <row r="345" spans="1:1" ht="14.4">
      <c r="A345" s="58"/>
    </row>
    <row r="346" spans="1:1" ht="14.4">
      <c r="A346" s="58"/>
    </row>
    <row r="347" spans="1:1" ht="14.4">
      <c r="A347" s="58"/>
    </row>
    <row r="348" spans="1:1" ht="14.4">
      <c r="A348" s="58"/>
    </row>
    <row r="349" spans="1:1" ht="14.4">
      <c r="A349" s="58"/>
    </row>
    <row r="350" spans="1:1" ht="14.4">
      <c r="A350" s="58"/>
    </row>
    <row r="351" spans="1:1" ht="14.4">
      <c r="A351" s="58"/>
    </row>
    <row r="352" spans="1:1" ht="14.4">
      <c r="A352" s="58"/>
    </row>
    <row r="353" spans="1:1" ht="14.4">
      <c r="A353" s="58"/>
    </row>
    <row r="354" spans="1:1" ht="14.4">
      <c r="A354" s="58"/>
    </row>
    <row r="355" spans="1:1" ht="14.4">
      <c r="A355" s="58"/>
    </row>
    <row r="356" spans="1:1" ht="14.4">
      <c r="A356" s="58"/>
    </row>
    <row r="357" spans="1:1" ht="14.4">
      <c r="A357" s="58"/>
    </row>
    <row r="358" spans="1:1" ht="14.4">
      <c r="A358" s="58"/>
    </row>
    <row r="359" spans="1:1" ht="14.4">
      <c r="A359" s="58"/>
    </row>
    <row r="360" spans="1:1" ht="14.4">
      <c r="A360" s="58"/>
    </row>
    <row r="361" spans="1:1" ht="14.4">
      <c r="A361" s="58"/>
    </row>
    <row r="362" spans="1:1" ht="14.4">
      <c r="A362" s="58"/>
    </row>
    <row r="363" spans="1:1" ht="14.4">
      <c r="A363" s="58"/>
    </row>
    <row r="364" spans="1:1" ht="14.4">
      <c r="A364" s="58"/>
    </row>
    <row r="365" spans="1:1" ht="14.4">
      <c r="A365" s="58"/>
    </row>
    <row r="366" spans="1:1" ht="14.4">
      <c r="A366" s="58"/>
    </row>
    <row r="367" spans="1:1" ht="14.4">
      <c r="A367" s="58"/>
    </row>
    <row r="368" spans="1:1" ht="14.4">
      <c r="A368" s="58"/>
    </row>
    <row r="369" spans="1:1" ht="14.4">
      <c r="A369" s="58"/>
    </row>
    <row r="370" spans="1:1" ht="14.4">
      <c r="A370" s="58"/>
    </row>
    <row r="371" spans="1:1" ht="14.4">
      <c r="A371" s="58"/>
    </row>
    <row r="372" spans="1:1" ht="14.4">
      <c r="A372" s="58"/>
    </row>
    <row r="373" spans="1:1" ht="14.4">
      <c r="A373" s="58"/>
    </row>
    <row r="374" spans="1:1" ht="14.4">
      <c r="A374" s="58"/>
    </row>
    <row r="375" spans="1:1" ht="14.4">
      <c r="A375" s="58"/>
    </row>
    <row r="376" spans="1:1" ht="14.4">
      <c r="A376" s="58"/>
    </row>
    <row r="377" spans="1:1" ht="14.4">
      <c r="A377" s="58"/>
    </row>
    <row r="378" spans="1:1" ht="14.4">
      <c r="A378" s="58"/>
    </row>
    <row r="379" spans="1:1" ht="14.4">
      <c r="A379" s="58"/>
    </row>
    <row r="380" spans="1:1" ht="14.4">
      <c r="A380" s="58"/>
    </row>
    <row r="381" spans="1:1" ht="14.4">
      <c r="A381" s="58"/>
    </row>
    <row r="382" spans="1:1" ht="14.4">
      <c r="A382" s="58"/>
    </row>
    <row r="383" spans="1:1" ht="14.4">
      <c r="A383" s="58"/>
    </row>
    <row r="384" spans="1:1" ht="14.4">
      <c r="A384" s="58"/>
    </row>
    <row r="385" spans="1:1" ht="14.4">
      <c r="A385" s="58"/>
    </row>
    <row r="386" spans="1:1" ht="14.4">
      <c r="A386" s="58"/>
    </row>
    <row r="387" spans="1:1" ht="14.4">
      <c r="A387" s="58"/>
    </row>
    <row r="388" spans="1:1" ht="14.4">
      <c r="A388" s="58"/>
    </row>
    <row r="389" spans="1:1" ht="14.4">
      <c r="A389" s="58"/>
    </row>
    <row r="390" spans="1:1" ht="14.4">
      <c r="A390" s="58"/>
    </row>
    <row r="391" spans="1:1" ht="14.4">
      <c r="A391" s="58"/>
    </row>
    <row r="392" spans="1:1" ht="14.4">
      <c r="A392" s="58"/>
    </row>
    <row r="393" spans="1:1" ht="14.4">
      <c r="A393" s="58"/>
    </row>
    <row r="394" spans="1:1" ht="14.4">
      <c r="A394" s="58"/>
    </row>
    <row r="395" spans="1:1" ht="14.4">
      <c r="A395" s="58"/>
    </row>
    <row r="396" spans="1:1" ht="14.4">
      <c r="A396" s="58"/>
    </row>
    <row r="397" spans="1:1" ht="14.4">
      <c r="A397" s="58"/>
    </row>
    <row r="398" spans="1:1" ht="14.4">
      <c r="A398" s="58"/>
    </row>
    <row r="399" spans="1:1" ht="14.4">
      <c r="A399" s="58"/>
    </row>
    <row r="400" spans="1:1" ht="14.4">
      <c r="A400" s="58"/>
    </row>
    <row r="401" spans="1:1" ht="14.4">
      <c r="A401" s="58"/>
    </row>
    <row r="402" spans="1:1" ht="14.4">
      <c r="A402" s="58"/>
    </row>
    <row r="403" spans="1:1" ht="14.4">
      <c r="A403" s="58"/>
    </row>
    <row r="404" spans="1:1" ht="14.4">
      <c r="A404" s="58"/>
    </row>
    <row r="405" spans="1:1" ht="14.4">
      <c r="A405" s="58"/>
    </row>
    <row r="406" spans="1:1" ht="14.4">
      <c r="A406" s="58"/>
    </row>
    <row r="407" spans="1:1" ht="14.4">
      <c r="A407" s="58"/>
    </row>
    <row r="408" spans="1:1" ht="14.4">
      <c r="A408" s="58"/>
    </row>
    <row r="409" spans="1:1" ht="14.4">
      <c r="A409" s="58"/>
    </row>
    <row r="410" spans="1:1" ht="14.4">
      <c r="A410" s="58"/>
    </row>
    <row r="411" spans="1:1" ht="14.4">
      <c r="A411" s="58"/>
    </row>
    <row r="412" spans="1:1" ht="14.4">
      <c r="A412" s="58"/>
    </row>
    <row r="413" spans="1:1" ht="14.4">
      <c r="A413" s="58"/>
    </row>
    <row r="414" spans="1:1" ht="14.4">
      <c r="A414" s="58"/>
    </row>
    <row r="415" spans="1:1" ht="14.4">
      <c r="A415" s="58"/>
    </row>
    <row r="416" spans="1:1" ht="14.4">
      <c r="A416" s="58"/>
    </row>
    <row r="417" spans="1:1" ht="14.4">
      <c r="A417" s="58"/>
    </row>
    <row r="418" spans="1:1" ht="14.4">
      <c r="A418" s="58"/>
    </row>
    <row r="419" spans="1:1" ht="14.4">
      <c r="A419" s="58"/>
    </row>
    <row r="420" spans="1:1" ht="14.4">
      <c r="A420" s="58"/>
    </row>
    <row r="421" spans="1:1" ht="14.4">
      <c r="A421" s="58"/>
    </row>
    <row r="422" spans="1:1" ht="14.4">
      <c r="A422" s="58"/>
    </row>
    <row r="423" spans="1:1" ht="14.4">
      <c r="A423" s="58"/>
    </row>
    <row r="424" spans="1:1" ht="14.4">
      <c r="A424" s="58"/>
    </row>
    <row r="425" spans="1:1" ht="14.4">
      <c r="A425" s="58"/>
    </row>
    <row r="426" spans="1:1" ht="14.4">
      <c r="A426" s="58"/>
    </row>
    <row r="427" spans="1:1" ht="14.4">
      <c r="A427" s="58"/>
    </row>
    <row r="428" spans="1:1" ht="14.4">
      <c r="A428" s="58"/>
    </row>
    <row r="429" spans="1:1" ht="14.4">
      <c r="A429" s="58"/>
    </row>
    <row r="430" spans="1:1" ht="14.4">
      <c r="A430" s="58"/>
    </row>
    <row r="431" spans="1:1" ht="14.4">
      <c r="A431" s="58"/>
    </row>
    <row r="432" spans="1:1" ht="14.4">
      <c r="A432" s="58"/>
    </row>
    <row r="433" spans="1:1" ht="14.4">
      <c r="A433" s="58"/>
    </row>
    <row r="434" spans="1:1" ht="14.4">
      <c r="A434" s="58"/>
    </row>
    <row r="435" spans="1:1" ht="14.4">
      <c r="A435" s="58"/>
    </row>
    <row r="436" spans="1:1" ht="14.4">
      <c r="A436" s="58"/>
    </row>
    <row r="437" spans="1:1" ht="14.4">
      <c r="A437" s="58"/>
    </row>
    <row r="438" spans="1:1" ht="14.4">
      <c r="A438" s="58"/>
    </row>
    <row r="439" spans="1:1" ht="14.4">
      <c r="A439" s="58"/>
    </row>
    <row r="440" spans="1:1" ht="14.4">
      <c r="A440" s="58"/>
    </row>
    <row r="441" spans="1:1" ht="14.4">
      <c r="A441" s="58"/>
    </row>
    <row r="442" spans="1:1" ht="14.4">
      <c r="A442" s="58"/>
    </row>
    <row r="443" spans="1:1" ht="14.4">
      <c r="A443" s="58"/>
    </row>
    <row r="444" spans="1:1" ht="14.4">
      <c r="A444" s="58"/>
    </row>
    <row r="445" spans="1:1" ht="14.4">
      <c r="A445" s="58"/>
    </row>
    <row r="446" spans="1:1" ht="14.4">
      <c r="A446" s="58"/>
    </row>
    <row r="447" spans="1:1" ht="14.4">
      <c r="A447" s="58"/>
    </row>
    <row r="448" spans="1:1" ht="14.4">
      <c r="A448" s="58"/>
    </row>
    <row r="449" spans="1:1" ht="14.4">
      <c r="A449" s="58"/>
    </row>
    <row r="450" spans="1:1" ht="14.4">
      <c r="A450" s="58"/>
    </row>
    <row r="451" spans="1:1" ht="14.4">
      <c r="A451" s="58"/>
    </row>
    <row r="452" spans="1:1" ht="14.4">
      <c r="A452" s="58"/>
    </row>
    <row r="453" spans="1:1" ht="14.4">
      <c r="A453" s="58"/>
    </row>
    <row r="454" spans="1:1" ht="14.4">
      <c r="A454" s="58"/>
    </row>
    <row r="455" spans="1:1" ht="14.4">
      <c r="A455" s="58"/>
    </row>
    <row r="456" spans="1:1" ht="14.4">
      <c r="A456" s="58"/>
    </row>
    <row r="457" spans="1:1" ht="14.4">
      <c r="A457" s="58"/>
    </row>
    <row r="458" spans="1:1" ht="14.4">
      <c r="A458" s="58"/>
    </row>
    <row r="459" spans="1:1" ht="14.4">
      <c r="A459" s="58"/>
    </row>
    <row r="460" spans="1:1" ht="14.4">
      <c r="A460" s="58"/>
    </row>
    <row r="461" spans="1:1" ht="14.4">
      <c r="A461" s="58"/>
    </row>
    <row r="462" spans="1:1" ht="14.4">
      <c r="A462" s="58"/>
    </row>
    <row r="463" spans="1:1" ht="14.4">
      <c r="A463" s="58"/>
    </row>
    <row r="464" spans="1:1" ht="14.4">
      <c r="A464" s="58"/>
    </row>
    <row r="465" spans="1:1" ht="14.4">
      <c r="A465" s="58"/>
    </row>
    <row r="466" spans="1:1" ht="14.4">
      <c r="A466" s="58"/>
    </row>
    <row r="467" spans="1:1" ht="14.4">
      <c r="A467" s="58"/>
    </row>
    <row r="468" spans="1:1" ht="14.4">
      <c r="A468" s="58"/>
    </row>
    <row r="469" spans="1:1" ht="14.4">
      <c r="A469" s="58"/>
    </row>
    <row r="470" spans="1:1" ht="14.4">
      <c r="A470" s="58"/>
    </row>
    <row r="471" spans="1:1" ht="14.4">
      <c r="A471" s="58"/>
    </row>
    <row r="472" spans="1:1" ht="14.4">
      <c r="A472" s="58"/>
    </row>
    <row r="473" spans="1:1" ht="14.4">
      <c r="A473" s="58"/>
    </row>
    <row r="474" spans="1:1" ht="14.4">
      <c r="A474" s="58"/>
    </row>
    <row r="475" spans="1:1" ht="14.4">
      <c r="A475" s="58"/>
    </row>
    <row r="476" spans="1:1" ht="14.4">
      <c r="A476" s="58"/>
    </row>
    <row r="477" spans="1:1" ht="14.4">
      <c r="A477" s="58"/>
    </row>
    <row r="478" spans="1:1" ht="14.4">
      <c r="A478" s="58"/>
    </row>
    <row r="479" spans="1:1" ht="14.4">
      <c r="A479" s="58"/>
    </row>
    <row r="480" spans="1:1" ht="14.4">
      <c r="A480" s="58"/>
    </row>
    <row r="481" spans="1:1" ht="14.4">
      <c r="A481" s="58"/>
    </row>
    <row r="482" spans="1:1" ht="14.4">
      <c r="A482" s="58"/>
    </row>
    <row r="483" spans="1:1" ht="14.4">
      <c r="A483" s="58"/>
    </row>
    <row r="484" spans="1:1" ht="14.4">
      <c r="A484" s="58"/>
    </row>
    <row r="485" spans="1:1" ht="14.4">
      <c r="A485" s="58"/>
    </row>
    <row r="486" spans="1:1" ht="14.4">
      <c r="A486" s="58"/>
    </row>
    <row r="487" spans="1:1" ht="14.4">
      <c r="A487" s="58"/>
    </row>
    <row r="488" spans="1:1" ht="14.4">
      <c r="A488" s="58"/>
    </row>
    <row r="489" spans="1:1" ht="14.4">
      <c r="A489" s="58"/>
    </row>
    <row r="490" spans="1:1" ht="14.4">
      <c r="A490" s="58"/>
    </row>
    <row r="491" spans="1:1" ht="14.4">
      <c r="A491" s="58"/>
    </row>
    <row r="492" spans="1:1" ht="14.4">
      <c r="A492" s="58"/>
    </row>
    <row r="493" spans="1:1" ht="14.4">
      <c r="A493" s="58"/>
    </row>
    <row r="494" spans="1:1" ht="14.4">
      <c r="A494" s="58"/>
    </row>
    <row r="495" spans="1:1" ht="14.4">
      <c r="A495" s="58"/>
    </row>
    <row r="496" spans="1:1" ht="14.4">
      <c r="A496" s="58"/>
    </row>
    <row r="497" spans="1:1" ht="14.4">
      <c r="A497" s="58"/>
    </row>
    <row r="498" spans="1:1" ht="14.4">
      <c r="A498" s="58"/>
    </row>
    <row r="499" spans="1:1" ht="14.4">
      <c r="A499" s="58"/>
    </row>
    <row r="500" spans="1:1" ht="14.4">
      <c r="A500" s="58"/>
    </row>
    <row r="501" spans="1:1" ht="14.4">
      <c r="A501" s="58"/>
    </row>
    <row r="502" spans="1:1" ht="14.4">
      <c r="A502" s="58"/>
    </row>
    <row r="503" spans="1:1" ht="14.4">
      <c r="A503" s="58"/>
    </row>
    <row r="504" spans="1:1" ht="14.4">
      <c r="A504" s="58"/>
    </row>
    <row r="505" spans="1:1" ht="14.4">
      <c r="A505" s="58"/>
    </row>
    <row r="506" spans="1:1" ht="14.4">
      <c r="A506" s="58"/>
    </row>
    <row r="507" spans="1:1" ht="14.4">
      <c r="A507" s="58"/>
    </row>
    <row r="508" spans="1:1" ht="14.4">
      <c r="A508" s="58"/>
    </row>
    <row r="509" spans="1:1" ht="14.4">
      <c r="A509" s="58"/>
    </row>
    <row r="510" spans="1:1" ht="14.4">
      <c r="A510" s="58"/>
    </row>
    <row r="511" spans="1:1" ht="14.4">
      <c r="A511" s="58"/>
    </row>
    <row r="512" spans="1:1" ht="14.4">
      <c r="A512" s="58"/>
    </row>
    <row r="513" spans="1:1" ht="14.4">
      <c r="A513" s="58"/>
    </row>
    <row r="514" spans="1:1" ht="14.4">
      <c r="A514" s="58"/>
    </row>
    <row r="515" spans="1:1" ht="14.4">
      <c r="A515" s="58"/>
    </row>
    <row r="516" spans="1:1" ht="14.4">
      <c r="A516" s="58"/>
    </row>
    <row r="517" spans="1:1" ht="14.4">
      <c r="A517" s="58"/>
    </row>
    <row r="518" spans="1:1" ht="14.4">
      <c r="A518" s="58"/>
    </row>
    <row r="519" spans="1:1" ht="14.4">
      <c r="A519" s="58"/>
    </row>
    <row r="520" spans="1:1" ht="14.4">
      <c r="A520" s="58"/>
    </row>
    <row r="521" spans="1:1" ht="14.4">
      <c r="A521" s="58"/>
    </row>
    <row r="522" spans="1:1" ht="14.4">
      <c r="A522" s="58"/>
    </row>
    <row r="523" spans="1:1" ht="14.4">
      <c r="A523" s="58"/>
    </row>
    <row r="524" spans="1:1" ht="14.4">
      <c r="A524" s="58"/>
    </row>
    <row r="525" spans="1:1" ht="14.4">
      <c r="A525" s="58"/>
    </row>
    <row r="526" spans="1:1" ht="14.4">
      <c r="A526" s="58"/>
    </row>
    <row r="527" spans="1:1" ht="14.4">
      <c r="A527" s="58"/>
    </row>
    <row r="528" spans="1:1" ht="14.4">
      <c r="A528" s="58"/>
    </row>
    <row r="529" spans="1:1" ht="14.4">
      <c r="A529" s="58"/>
    </row>
    <row r="530" spans="1:1" ht="14.4">
      <c r="A530" s="58"/>
    </row>
    <row r="531" spans="1:1" ht="14.4">
      <c r="A531" s="58"/>
    </row>
    <row r="532" spans="1:1" ht="14.4">
      <c r="A532" s="58"/>
    </row>
    <row r="533" spans="1:1" ht="14.4">
      <c r="A533" s="58"/>
    </row>
    <row r="534" spans="1:1" ht="14.4">
      <c r="A534" s="58"/>
    </row>
    <row r="535" spans="1:1" ht="14.4">
      <c r="A535" s="58"/>
    </row>
    <row r="536" spans="1:1" ht="14.4">
      <c r="A536" s="58"/>
    </row>
    <row r="537" spans="1:1" ht="14.4">
      <c r="A537" s="58"/>
    </row>
    <row r="538" spans="1:1" ht="14.4">
      <c r="A538" s="58"/>
    </row>
    <row r="539" spans="1:1" ht="14.4">
      <c r="A539" s="58"/>
    </row>
    <row r="540" spans="1:1" ht="14.4">
      <c r="A540" s="58"/>
    </row>
    <row r="541" spans="1:1" ht="14.4">
      <c r="A541" s="58"/>
    </row>
    <row r="542" spans="1:1" ht="14.4">
      <c r="A542" s="58"/>
    </row>
    <row r="543" spans="1:1" ht="14.4">
      <c r="A543" s="58"/>
    </row>
    <row r="544" spans="1:1" ht="14.4">
      <c r="A544" s="58"/>
    </row>
    <row r="545" spans="1:1" ht="14.4">
      <c r="A545" s="58"/>
    </row>
    <row r="546" spans="1:1" ht="14.4">
      <c r="A546" s="58"/>
    </row>
    <row r="547" spans="1:1" ht="14.4">
      <c r="A547" s="58"/>
    </row>
    <row r="548" spans="1:1" ht="14.4">
      <c r="A548" s="58"/>
    </row>
    <row r="549" spans="1:1" ht="14.4">
      <c r="A549" s="58"/>
    </row>
    <row r="550" spans="1:1" ht="14.4">
      <c r="A550" s="58"/>
    </row>
    <row r="551" spans="1:1" ht="14.4">
      <c r="A551" s="58"/>
    </row>
    <row r="552" spans="1:1" ht="14.4">
      <c r="A552" s="58"/>
    </row>
    <row r="553" spans="1:1" ht="14.4">
      <c r="A553" s="58"/>
    </row>
    <row r="554" spans="1:1" ht="14.4">
      <c r="A554" s="58"/>
    </row>
    <row r="555" spans="1:1" ht="14.4">
      <c r="A555" s="58"/>
    </row>
    <row r="556" spans="1:1" ht="14.4">
      <c r="A556" s="58"/>
    </row>
    <row r="557" spans="1:1" ht="14.4">
      <c r="A557" s="58"/>
    </row>
    <row r="558" spans="1:1" ht="14.4">
      <c r="A558" s="58"/>
    </row>
    <row r="559" spans="1:1" ht="14.4">
      <c r="A559" s="58"/>
    </row>
    <row r="560" spans="1:1" ht="14.4">
      <c r="A560" s="58"/>
    </row>
    <row r="561" spans="1:1" ht="14.4">
      <c r="A561" s="58"/>
    </row>
    <row r="562" spans="1:1" ht="14.4">
      <c r="A562" s="58"/>
    </row>
    <row r="563" spans="1:1" ht="14.4">
      <c r="A563" s="58"/>
    </row>
    <row r="564" spans="1:1" ht="14.4">
      <c r="A564" s="58"/>
    </row>
    <row r="565" spans="1:1" ht="14.4">
      <c r="A565" s="58"/>
    </row>
    <row r="566" spans="1:1" ht="14.4">
      <c r="A566" s="58"/>
    </row>
    <row r="567" spans="1:1" ht="14.4">
      <c r="A567" s="58"/>
    </row>
    <row r="568" spans="1:1" ht="14.4">
      <c r="A568" s="58"/>
    </row>
    <row r="569" spans="1:1" ht="14.4">
      <c r="A569" s="58"/>
    </row>
    <row r="570" spans="1:1" ht="14.4">
      <c r="A570" s="58"/>
    </row>
    <row r="571" spans="1:1" ht="14.4">
      <c r="A571" s="58"/>
    </row>
    <row r="572" spans="1:1" ht="14.4">
      <c r="A572" s="58"/>
    </row>
    <row r="573" spans="1:1" ht="14.4">
      <c r="A573" s="58"/>
    </row>
    <row r="574" spans="1:1" ht="14.4">
      <c r="A574" s="58"/>
    </row>
    <row r="575" spans="1:1" ht="14.4">
      <c r="A575" s="58"/>
    </row>
    <row r="576" spans="1:1" ht="14.4">
      <c r="A576" s="58"/>
    </row>
    <row r="577" spans="1:1" ht="14.4">
      <c r="A577" s="58"/>
    </row>
    <row r="578" spans="1:1" ht="14.4">
      <c r="A578" s="58"/>
    </row>
    <row r="579" spans="1:1" ht="14.4">
      <c r="A579" s="58"/>
    </row>
    <row r="580" spans="1:1" ht="14.4">
      <c r="A580" s="58"/>
    </row>
    <row r="581" spans="1:1" ht="14.4">
      <c r="A581" s="58"/>
    </row>
    <row r="582" spans="1:1" ht="14.4">
      <c r="A582" s="58"/>
    </row>
    <row r="583" spans="1:1" ht="14.4">
      <c r="A583" s="58"/>
    </row>
    <row r="584" spans="1:1" ht="14.4">
      <c r="A584" s="58"/>
    </row>
    <row r="585" spans="1:1" ht="14.4">
      <c r="A585" s="58"/>
    </row>
    <row r="586" spans="1:1" ht="14.4">
      <c r="A586" s="58"/>
    </row>
    <row r="587" spans="1:1" ht="14.4">
      <c r="A587" s="58"/>
    </row>
    <row r="588" spans="1:1" ht="14.4">
      <c r="A588" s="58"/>
    </row>
    <row r="589" spans="1:1" ht="14.4">
      <c r="A589" s="58"/>
    </row>
    <row r="590" spans="1:1" ht="14.4">
      <c r="A590" s="58"/>
    </row>
    <row r="591" spans="1:1" ht="14.4">
      <c r="A591" s="58"/>
    </row>
    <row r="592" spans="1:1" ht="14.4">
      <c r="A592" s="58"/>
    </row>
    <row r="593" spans="1:1" ht="14.4">
      <c r="A593" s="58"/>
    </row>
    <row r="594" spans="1:1" ht="14.4">
      <c r="A594" s="58"/>
    </row>
    <row r="595" spans="1:1" ht="14.4">
      <c r="A595" s="58"/>
    </row>
    <row r="596" spans="1:1" ht="14.4">
      <c r="A596" s="58"/>
    </row>
    <row r="597" spans="1:1" ht="14.4">
      <c r="A597" s="58"/>
    </row>
    <row r="598" spans="1:1" ht="14.4">
      <c r="A598" s="58"/>
    </row>
    <row r="599" spans="1:1" ht="14.4">
      <c r="A599" s="58"/>
    </row>
    <row r="600" spans="1:1" ht="14.4">
      <c r="A600" s="58"/>
    </row>
    <row r="601" spans="1:1" ht="14.4">
      <c r="A601" s="58"/>
    </row>
    <row r="602" spans="1:1" ht="14.4">
      <c r="A602" s="58"/>
    </row>
    <row r="603" spans="1:1" ht="14.4">
      <c r="A603" s="58"/>
    </row>
    <row r="604" spans="1:1" ht="14.4">
      <c r="A604" s="58"/>
    </row>
    <row r="605" spans="1:1" ht="14.4">
      <c r="A605" s="58"/>
    </row>
    <row r="606" spans="1:1" ht="14.4">
      <c r="A606" s="58"/>
    </row>
    <row r="607" spans="1:1" ht="14.4">
      <c r="A607" s="58"/>
    </row>
    <row r="608" spans="1:1" ht="14.4">
      <c r="A608" s="58"/>
    </row>
    <row r="609" spans="1:1" ht="14.4">
      <c r="A609" s="58"/>
    </row>
    <row r="610" spans="1:1" ht="14.4">
      <c r="A610" s="58"/>
    </row>
    <row r="611" spans="1:1" ht="14.4">
      <c r="A611" s="58"/>
    </row>
    <row r="612" spans="1:1" ht="14.4">
      <c r="A612" s="58"/>
    </row>
    <row r="613" spans="1:1" ht="14.4">
      <c r="A613" s="58"/>
    </row>
    <row r="614" spans="1:1" ht="14.4">
      <c r="A614" s="58"/>
    </row>
    <row r="615" spans="1:1" ht="14.4">
      <c r="A615" s="58"/>
    </row>
    <row r="616" spans="1:1" ht="14.4">
      <c r="A616" s="58"/>
    </row>
    <row r="617" spans="1:1" ht="14.4">
      <c r="A617" s="58"/>
    </row>
    <row r="618" spans="1:1" ht="14.4">
      <c r="A618" s="58"/>
    </row>
    <row r="619" spans="1:1" ht="14.4">
      <c r="A619" s="58"/>
    </row>
    <row r="620" spans="1:1" ht="14.4">
      <c r="A620" s="58"/>
    </row>
    <row r="621" spans="1:1" ht="14.4">
      <c r="A621" s="58"/>
    </row>
    <row r="622" spans="1:1" ht="14.4">
      <c r="A622" s="58"/>
    </row>
    <row r="623" spans="1:1" ht="14.4">
      <c r="A623" s="58"/>
    </row>
    <row r="624" spans="1:1" ht="14.4">
      <c r="A624" s="58"/>
    </row>
    <row r="625" spans="1:1" ht="14.4">
      <c r="A625" s="58"/>
    </row>
    <row r="626" spans="1:1" ht="14.4">
      <c r="A626" s="58"/>
    </row>
    <row r="627" spans="1:1" ht="14.4">
      <c r="A627" s="58"/>
    </row>
    <row r="628" spans="1:1" ht="14.4">
      <c r="A628" s="58"/>
    </row>
    <row r="629" spans="1:1" ht="14.4">
      <c r="A629" s="58"/>
    </row>
    <row r="630" spans="1:1" ht="14.4">
      <c r="A630" s="58"/>
    </row>
    <row r="631" spans="1:1" ht="14.4">
      <c r="A631" s="58"/>
    </row>
    <row r="632" spans="1:1" ht="14.4">
      <c r="A632" s="58"/>
    </row>
    <row r="633" spans="1:1" ht="14.4">
      <c r="A633" s="58"/>
    </row>
    <row r="634" spans="1:1" ht="14.4">
      <c r="A634" s="58"/>
    </row>
    <row r="635" spans="1:1" ht="14.4">
      <c r="A635" s="58"/>
    </row>
    <row r="636" spans="1:1" ht="14.4">
      <c r="A636" s="58"/>
    </row>
    <row r="637" spans="1:1" ht="14.4">
      <c r="A637" s="58"/>
    </row>
    <row r="638" spans="1:1" ht="14.4">
      <c r="A638" s="58"/>
    </row>
    <row r="639" spans="1:1" ht="14.4">
      <c r="A639" s="58"/>
    </row>
    <row r="640" spans="1:1" ht="14.4">
      <c r="A640" s="58"/>
    </row>
    <row r="641" spans="1:1" ht="14.4">
      <c r="A641" s="58"/>
    </row>
    <row r="642" spans="1:1" ht="14.4">
      <c r="A642" s="58"/>
    </row>
    <row r="643" spans="1:1" ht="14.4">
      <c r="A643" s="58"/>
    </row>
    <row r="644" spans="1:1" ht="14.4">
      <c r="A644" s="58"/>
    </row>
    <row r="645" spans="1:1" ht="14.4">
      <c r="A645" s="58"/>
    </row>
    <row r="646" spans="1:1" ht="14.4">
      <c r="A646" s="58"/>
    </row>
    <row r="647" spans="1:1" ht="14.4">
      <c r="A647" s="58"/>
    </row>
    <row r="648" spans="1:1" ht="14.4">
      <c r="A648" s="58"/>
    </row>
    <row r="649" spans="1:1" ht="14.4">
      <c r="A649" s="58"/>
    </row>
    <row r="650" spans="1:1" ht="14.4">
      <c r="A650" s="58"/>
    </row>
    <row r="651" spans="1:1" ht="14.4">
      <c r="A651" s="58"/>
    </row>
    <row r="652" spans="1:1" ht="14.4">
      <c r="A652" s="58"/>
    </row>
    <row r="653" spans="1:1" ht="14.4">
      <c r="A653" s="58"/>
    </row>
    <row r="654" spans="1:1" ht="14.4">
      <c r="A654" s="58"/>
    </row>
    <row r="655" spans="1:1" ht="14.4">
      <c r="A655" s="58"/>
    </row>
    <row r="656" spans="1:1" ht="14.4">
      <c r="A656" s="58"/>
    </row>
    <row r="657" spans="1:1" ht="14.4">
      <c r="A657" s="58"/>
    </row>
    <row r="658" spans="1:1" ht="14.4">
      <c r="A658" s="58"/>
    </row>
    <row r="659" spans="1:1" ht="14.4">
      <c r="A659" s="58"/>
    </row>
    <row r="660" spans="1:1" ht="14.4">
      <c r="A660" s="58"/>
    </row>
    <row r="661" spans="1:1" ht="14.4">
      <c r="A661" s="58"/>
    </row>
    <row r="662" spans="1:1" ht="14.4">
      <c r="A662" s="58"/>
    </row>
    <row r="663" spans="1:1" ht="14.4">
      <c r="A663" s="58"/>
    </row>
    <row r="664" spans="1:1" ht="14.4">
      <c r="A664" s="58"/>
    </row>
    <row r="665" spans="1:1" ht="14.4">
      <c r="A665" s="58"/>
    </row>
    <row r="666" spans="1:1" ht="14.4">
      <c r="A666" s="58"/>
    </row>
    <row r="667" spans="1:1" ht="14.4">
      <c r="A667" s="58"/>
    </row>
    <row r="668" spans="1:1" ht="14.4">
      <c r="A668" s="58"/>
    </row>
    <row r="669" spans="1:1" ht="14.4">
      <c r="A669" s="58"/>
    </row>
    <row r="670" spans="1:1" ht="14.4">
      <c r="A670" s="58"/>
    </row>
    <row r="671" spans="1:1" ht="14.4">
      <c r="A671" s="58"/>
    </row>
    <row r="672" spans="1:1" ht="14.4">
      <c r="A672" s="58"/>
    </row>
    <row r="673" spans="1:1" ht="14.4">
      <c r="A673" s="58"/>
    </row>
    <row r="674" spans="1:1" ht="14.4">
      <c r="A674" s="58"/>
    </row>
    <row r="675" spans="1:1" ht="14.4">
      <c r="A675" s="58"/>
    </row>
    <row r="676" spans="1:1" ht="14.4">
      <c r="A676" s="58"/>
    </row>
    <row r="677" spans="1:1" ht="14.4">
      <c r="A677" s="58"/>
    </row>
    <row r="678" spans="1:1" ht="14.4">
      <c r="A678" s="58"/>
    </row>
    <row r="679" spans="1:1" ht="14.4">
      <c r="A679" s="58"/>
    </row>
    <row r="680" spans="1:1" ht="14.4">
      <c r="A680" s="58"/>
    </row>
    <row r="681" spans="1:1" ht="14.4">
      <c r="A681" s="58"/>
    </row>
    <row r="682" spans="1:1" ht="14.4">
      <c r="A682" s="58"/>
    </row>
    <row r="683" spans="1:1" ht="14.4">
      <c r="A683" s="58"/>
    </row>
    <row r="684" spans="1:1" ht="14.4">
      <c r="A684" s="58"/>
    </row>
    <row r="685" spans="1:1" ht="14.4">
      <c r="A685" s="58"/>
    </row>
    <row r="686" spans="1:1" ht="14.4">
      <c r="A686" s="58"/>
    </row>
    <row r="687" spans="1:1" ht="14.4">
      <c r="A687" s="58"/>
    </row>
    <row r="688" spans="1:1" ht="14.4">
      <c r="A688" s="58"/>
    </row>
    <row r="689" spans="1:1" ht="14.4">
      <c r="A689" s="58"/>
    </row>
    <row r="690" spans="1:1" ht="14.4">
      <c r="A690" s="58"/>
    </row>
    <row r="691" spans="1:1" ht="14.4">
      <c r="A691" s="58"/>
    </row>
    <row r="692" spans="1:1" ht="14.4">
      <c r="A692" s="58"/>
    </row>
    <row r="693" spans="1:1" ht="14.4">
      <c r="A693" s="58"/>
    </row>
    <row r="694" spans="1:1" ht="14.4">
      <c r="A694" s="58"/>
    </row>
    <row r="695" spans="1:1" ht="14.4">
      <c r="A695" s="58"/>
    </row>
    <row r="696" spans="1:1" ht="14.4">
      <c r="A696" s="58"/>
    </row>
    <row r="697" spans="1:1" ht="14.4">
      <c r="A697" s="58"/>
    </row>
    <row r="698" spans="1:1" ht="14.4">
      <c r="A698" s="58"/>
    </row>
    <row r="699" spans="1:1" ht="14.4">
      <c r="A699" s="58"/>
    </row>
    <row r="700" spans="1:1" ht="14.4">
      <c r="A700" s="58"/>
    </row>
    <row r="701" spans="1:1" ht="14.4">
      <c r="A701" s="58"/>
    </row>
    <row r="702" spans="1:1" ht="14.4">
      <c r="A702" s="58"/>
    </row>
    <row r="703" spans="1:1" ht="14.4">
      <c r="A703" s="58"/>
    </row>
    <row r="704" spans="1:1" ht="14.4">
      <c r="A704" s="58"/>
    </row>
    <row r="705" spans="1:1" ht="14.4">
      <c r="A705" s="58"/>
    </row>
    <row r="706" spans="1:1" ht="14.4">
      <c r="A706" s="58"/>
    </row>
    <row r="707" spans="1:1" ht="14.4">
      <c r="A707" s="58"/>
    </row>
    <row r="708" spans="1:1" ht="14.4">
      <c r="A708" s="58"/>
    </row>
    <row r="709" spans="1:1" ht="14.4">
      <c r="A709" s="58"/>
    </row>
    <row r="710" spans="1:1" ht="14.4">
      <c r="A710" s="58"/>
    </row>
    <row r="711" spans="1:1" ht="14.4">
      <c r="A711" s="58"/>
    </row>
    <row r="712" spans="1:1" ht="14.4">
      <c r="A712" s="58"/>
    </row>
    <row r="713" spans="1:1" ht="14.4">
      <c r="A713" s="58"/>
    </row>
    <row r="714" spans="1:1" ht="14.4">
      <c r="A714" s="58"/>
    </row>
    <row r="715" spans="1:1" ht="14.4">
      <c r="A715" s="58"/>
    </row>
    <row r="716" spans="1:1" ht="14.4">
      <c r="A716" s="58"/>
    </row>
    <row r="717" spans="1:1" ht="14.4">
      <c r="A717" s="58"/>
    </row>
    <row r="718" spans="1:1" ht="14.4">
      <c r="A718" s="58"/>
    </row>
    <row r="719" spans="1:1" ht="14.4">
      <c r="A719" s="58"/>
    </row>
    <row r="720" spans="1:1" ht="14.4">
      <c r="A720" s="58"/>
    </row>
    <row r="721" spans="1:1" ht="14.4">
      <c r="A721" s="58"/>
    </row>
    <row r="722" spans="1:1" ht="14.4">
      <c r="A722" s="58"/>
    </row>
    <row r="723" spans="1:1" ht="14.4">
      <c r="A723" s="58"/>
    </row>
    <row r="724" spans="1:1" ht="14.4">
      <c r="A724" s="58"/>
    </row>
    <row r="725" spans="1:1" ht="14.4">
      <c r="A725" s="58"/>
    </row>
    <row r="726" spans="1:1" ht="14.4">
      <c r="A726" s="58"/>
    </row>
    <row r="727" spans="1:1" ht="14.4">
      <c r="A727" s="58"/>
    </row>
    <row r="728" spans="1:1" ht="14.4">
      <c r="A728" s="58"/>
    </row>
    <row r="729" spans="1:1" ht="14.4">
      <c r="A729" s="58"/>
    </row>
    <row r="730" spans="1:1" ht="14.4">
      <c r="A730" s="58"/>
    </row>
    <row r="731" spans="1:1" ht="14.4">
      <c r="A731" s="58"/>
    </row>
    <row r="732" spans="1:1" ht="14.4">
      <c r="A732" s="58"/>
    </row>
    <row r="733" spans="1:1" ht="14.4">
      <c r="A733" s="58"/>
    </row>
    <row r="734" spans="1:1" ht="14.4">
      <c r="A734" s="58"/>
    </row>
    <row r="735" spans="1:1" ht="14.4">
      <c r="A735" s="58"/>
    </row>
    <row r="736" spans="1:1" ht="14.4">
      <c r="A736" s="58"/>
    </row>
    <row r="737" spans="1:1" ht="14.4">
      <c r="A737" s="58"/>
    </row>
    <row r="738" spans="1:1" ht="14.4">
      <c r="A738" s="58"/>
    </row>
    <row r="739" spans="1:1" ht="14.4">
      <c r="A739" s="58"/>
    </row>
    <row r="740" spans="1:1" ht="14.4">
      <c r="A740" s="58"/>
    </row>
    <row r="741" spans="1:1" ht="14.4">
      <c r="A741" s="58"/>
    </row>
    <row r="742" spans="1:1" ht="14.4">
      <c r="A742" s="58"/>
    </row>
    <row r="743" spans="1:1" ht="14.4">
      <c r="A743" s="58"/>
    </row>
    <row r="744" spans="1:1" ht="14.4">
      <c r="A744" s="58"/>
    </row>
    <row r="745" spans="1:1" ht="14.4">
      <c r="A745" s="58"/>
    </row>
    <row r="746" spans="1:1" ht="14.4">
      <c r="A746" s="58"/>
    </row>
    <row r="747" spans="1:1" ht="14.4">
      <c r="A747" s="58"/>
    </row>
    <row r="748" spans="1:1" ht="14.4">
      <c r="A748" s="58"/>
    </row>
    <row r="749" spans="1:1" ht="14.4">
      <c r="A749" s="58"/>
    </row>
    <row r="750" spans="1:1" ht="14.4">
      <c r="A750" s="58"/>
    </row>
    <row r="751" spans="1:1" ht="14.4">
      <c r="A751" s="58"/>
    </row>
    <row r="752" spans="1:1" ht="14.4">
      <c r="A752" s="58"/>
    </row>
    <row r="753" spans="1:1" ht="14.4">
      <c r="A753" s="58"/>
    </row>
    <row r="754" spans="1:1" ht="14.4">
      <c r="A754" s="58"/>
    </row>
    <row r="755" spans="1:1" ht="14.4">
      <c r="A755" s="58"/>
    </row>
    <row r="756" spans="1:1" ht="14.4">
      <c r="A756" s="58"/>
    </row>
    <row r="757" spans="1:1" ht="14.4">
      <c r="A757" s="58"/>
    </row>
    <row r="758" spans="1:1" ht="14.4">
      <c r="A758" s="58"/>
    </row>
    <row r="759" spans="1:1" ht="14.4">
      <c r="A759" s="58"/>
    </row>
    <row r="760" spans="1:1" ht="14.4">
      <c r="A760" s="58"/>
    </row>
    <row r="761" spans="1:1" ht="14.4">
      <c r="A761" s="58"/>
    </row>
    <row r="762" spans="1:1" ht="14.4">
      <c r="A762" s="58"/>
    </row>
    <row r="763" spans="1:1" ht="14.4">
      <c r="A763" s="58"/>
    </row>
    <row r="764" spans="1:1" ht="14.4">
      <c r="A764" s="58"/>
    </row>
    <row r="765" spans="1:1" ht="14.4">
      <c r="A765" s="58"/>
    </row>
    <row r="766" spans="1:1" ht="14.4">
      <c r="A766" s="58"/>
    </row>
    <row r="767" spans="1:1" ht="14.4">
      <c r="A767" s="58"/>
    </row>
    <row r="768" spans="1:1" ht="14.4">
      <c r="A768" s="58"/>
    </row>
    <row r="769" spans="1:1" ht="14.4">
      <c r="A769" s="58"/>
    </row>
    <row r="770" spans="1:1" ht="14.4">
      <c r="A770" s="58"/>
    </row>
    <row r="771" spans="1:1" ht="14.4">
      <c r="A771" s="58"/>
    </row>
    <row r="772" spans="1:1" ht="14.4">
      <c r="A772" s="58"/>
    </row>
    <row r="773" spans="1:1" ht="14.4">
      <c r="A773" s="58"/>
    </row>
    <row r="774" spans="1:1" ht="14.4">
      <c r="A774" s="58"/>
    </row>
    <row r="775" spans="1:1" ht="14.4">
      <c r="A775" s="58"/>
    </row>
    <row r="776" spans="1:1" ht="14.4">
      <c r="A776" s="58"/>
    </row>
    <row r="777" spans="1:1" ht="14.4">
      <c r="A777" s="58"/>
    </row>
    <row r="778" spans="1:1" ht="14.4">
      <c r="A778" s="58"/>
    </row>
    <row r="779" spans="1:1" ht="14.4">
      <c r="A779" s="58"/>
    </row>
    <row r="780" spans="1:1" ht="14.4">
      <c r="A780" s="58"/>
    </row>
    <row r="781" spans="1:1" ht="14.4">
      <c r="A781" s="58"/>
    </row>
    <row r="782" spans="1:1" ht="14.4">
      <c r="A782" s="58"/>
    </row>
    <row r="783" spans="1:1" ht="14.4">
      <c r="A783" s="58"/>
    </row>
    <row r="784" spans="1:1" ht="14.4">
      <c r="A784" s="58"/>
    </row>
    <row r="785" spans="1:1" ht="14.4">
      <c r="A785" s="58"/>
    </row>
    <row r="786" spans="1:1" ht="14.4">
      <c r="A786" s="58"/>
    </row>
    <row r="787" spans="1:1" ht="14.4">
      <c r="A787" s="58"/>
    </row>
    <row r="788" spans="1:1" ht="14.4">
      <c r="A788" s="58"/>
    </row>
    <row r="789" spans="1:1" ht="14.4">
      <c r="A789" s="58"/>
    </row>
    <row r="790" spans="1:1" ht="14.4">
      <c r="A790" s="58"/>
    </row>
    <row r="791" spans="1:1" ht="14.4">
      <c r="A791" s="58"/>
    </row>
    <row r="792" spans="1:1" ht="14.4">
      <c r="A792" s="58"/>
    </row>
    <row r="793" spans="1:1" ht="14.4">
      <c r="A793" s="58"/>
    </row>
    <row r="794" spans="1:1" ht="14.4">
      <c r="A794" s="58"/>
    </row>
    <row r="795" spans="1:1" ht="14.4">
      <c r="A795" s="58"/>
    </row>
    <row r="796" spans="1:1" ht="14.4">
      <c r="A796" s="58"/>
    </row>
    <row r="797" spans="1:1" ht="14.4">
      <c r="A797" s="58"/>
    </row>
    <row r="798" spans="1:1" ht="14.4">
      <c r="A798" s="58"/>
    </row>
    <row r="799" spans="1:1" ht="14.4">
      <c r="A799" s="58"/>
    </row>
    <row r="800" spans="1:1" ht="14.4">
      <c r="A800" s="58"/>
    </row>
    <row r="801" spans="1:1" ht="14.4">
      <c r="A801" s="58"/>
    </row>
    <row r="802" spans="1:1" ht="14.4">
      <c r="A802" s="58"/>
    </row>
    <row r="803" spans="1:1" ht="14.4">
      <c r="A803" s="58"/>
    </row>
    <row r="804" spans="1:1" ht="14.4">
      <c r="A804" s="58"/>
    </row>
    <row r="805" spans="1:1" ht="14.4">
      <c r="A805" s="58"/>
    </row>
    <row r="806" spans="1:1" ht="14.4">
      <c r="A806" s="58"/>
    </row>
    <row r="807" spans="1:1" ht="14.4">
      <c r="A807" s="58"/>
    </row>
    <row r="808" spans="1:1" ht="14.4">
      <c r="A808" s="58"/>
    </row>
    <row r="809" spans="1:1" ht="14.4">
      <c r="A809" s="58"/>
    </row>
    <row r="810" spans="1:1" ht="14.4">
      <c r="A810" s="58"/>
    </row>
    <row r="811" spans="1:1" ht="14.4">
      <c r="A811" s="58"/>
    </row>
    <row r="812" spans="1:1" ht="14.4">
      <c r="A812" s="58"/>
    </row>
    <row r="813" spans="1:1" ht="14.4">
      <c r="A813" s="58"/>
    </row>
    <row r="814" spans="1:1" ht="14.4">
      <c r="A814" s="58"/>
    </row>
    <row r="815" spans="1:1" ht="14.4">
      <c r="A815" s="58"/>
    </row>
    <row r="816" spans="1:1" ht="14.4">
      <c r="A816" s="58"/>
    </row>
    <row r="817" spans="1:1" ht="14.4">
      <c r="A817" s="58"/>
    </row>
    <row r="818" spans="1:1" ht="14.4">
      <c r="A818" s="58"/>
    </row>
    <row r="819" spans="1:1" ht="14.4">
      <c r="A819" s="58"/>
    </row>
    <row r="820" spans="1:1" ht="14.4">
      <c r="A820" s="58"/>
    </row>
    <row r="821" spans="1:1" ht="14.4">
      <c r="A821" s="58"/>
    </row>
    <row r="822" spans="1:1" ht="14.4">
      <c r="A822" s="58"/>
    </row>
    <row r="823" spans="1:1" ht="14.4">
      <c r="A823" s="58"/>
    </row>
    <row r="824" spans="1:1" ht="14.4">
      <c r="A824" s="58"/>
    </row>
    <row r="825" spans="1:1" ht="14.4">
      <c r="A825" s="58"/>
    </row>
    <row r="826" spans="1:1" ht="14.4">
      <c r="A826" s="58"/>
    </row>
    <row r="827" spans="1:1" ht="14.4">
      <c r="A827" s="58"/>
    </row>
    <row r="828" spans="1:1" ht="14.4">
      <c r="A828" s="58"/>
    </row>
    <row r="829" spans="1:1" ht="14.4">
      <c r="A829" s="58"/>
    </row>
    <row r="830" spans="1:1" ht="14.4">
      <c r="A830" s="58"/>
    </row>
    <row r="831" spans="1:1" ht="14.4">
      <c r="A831" s="58"/>
    </row>
    <row r="832" spans="1:1" ht="14.4">
      <c r="A832" s="58"/>
    </row>
    <row r="833" spans="1:1" ht="14.4">
      <c r="A833" s="58"/>
    </row>
    <row r="834" spans="1:1" ht="14.4">
      <c r="A834" s="58"/>
    </row>
    <row r="835" spans="1:1" ht="14.4">
      <c r="A835" s="58"/>
    </row>
    <row r="836" spans="1:1" ht="14.4">
      <c r="A836" s="58"/>
    </row>
    <row r="837" spans="1:1" ht="14.4">
      <c r="A837" s="58"/>
    </row>
    <row r="838" spans="1:1" ht="14.4">
      <c r="A838" s="58"/>
    </row>
    <row r="839" spans="1:1" ht="14.4">
      <c r="A839" s="58"/>
    </row>
    <row r="840" spans="1:1" ht="14.4">
      <c r="A840" s="58"/>
    </row>
    <row r="841" spans="1:1" ht="14.4">
      <c r="A841" s="58"/>
    </row>
    <row r="842" spans="1:1" ht="14.4">
      <c r="A842" s="58"/>
    </row>
    <row r="843" spans="1:1" ht="14.4">
      <c r="A843" s="58"/>
    </row>
    <row r="844" spans="1:1" ht="14.4">
      <c r="A844" s="58"/>
    </row>
    <row r="845" spans="1:1" ht="14.4">
      <c r="A845" s="58"/>
    </row>
    <row r="846" spans="1:1" ht="14.4">
      <c r="A846" s="58"/>
    </row>
    <row r="847" spans="1:1" ht="14.4">
      <c r="A847" s="58"/>
    </row>
    <row r="848" spans="1:1" ht="14.4">
      <c r="A848" s="58"/>
    </row>
    <row r="849" spans="1:1" ht="14.4">
      <c r="A849" s="58"/>
    </row>
    <row r="850" spans="1:1" ht="14.4">
      <c r="A850" s="58"/>
    </row>
    <row r="851" spans="1:1" ht="14.4">
      <c r="A851" s="58"/>
    </row>
    <row r="852" spans="1:1" ht="14.4">
      <c r="A852" s="58"/>
    </row>
    <row r="853" spans="1:1" ht="14.4">
      <c r="A853" s="58"/>
    </row>
    <row r="854" spans="1:1" ht="14.4">
      <c r="A854" s="58"/>
    </row>
    <row r="855" spans="1:1" ht="14.4">
      <c r="A855" s="58"/>
    </row>
    <row r="856" spans="1:1" ht="14.4">
      <c r="A856" s="58"/>
    </row>
    <row r="857" spans="1:1" ht="14.4">
      <c r="A857" s="58"/>
    </row>
    <row r="858" spans="1:1" ht="14.4">
      <c r="A858" s="58"/>
    </row>
    <row r="859" spans="1:1" ht="14.4">
      <c r="A859" s="58"/>
    </row>
    <row r="860" spans="1:1" ht="14.4">
      <c r="A860" s="58"/>
    </row>
    <row r="861" spans="1:1" ht="14.4">
      <c r="A861" s="58"/>
    </row>
    <row r="862" spans="1:1" ht="14.4">
      <c r="A862" s="58"/>
    </row>
    <row r="863" spans="1:1" ht="14.4">
      <c r="A863" s="58"/>
    </row>
    <row r="864" spans="1:1" ht="14.4">
      <c r="A864" s="58"/>
    </row>
    <row r="865" spans="1:1" ht="14.4">
      <c r="A865" s="58"/>
    </row>
    <row r="866" spans="1:1" ht="14.4">
      <c r="A866" s="58"/>
    </row>
    <row r="867" spans="1:1" ht="14.4">
      <c r="A867" s="58"/>
    </row>
    <row r="868" spans="1:1" ht="14.4">
      <c r="A868" s="58"/>
    </row>
    <row r="869" spans="1:1" ht="14.4">
      <c r="A869" s="58"/>
    </row>
    <row r="870" spans="1:1" ht="14.4">
      <c r="A870" s="58"/>
    </row>
    <row r="871" spans="1:1" ht="14.4">
      <c r="A871" s="58"/>
    </row>
    <row r="872" spans="1:1" ht="14.4">
      <c r="A872" s="58"/>
    </row>
    <row r="873" spans="1:1" ht="14.4">
      <c r="A873" s="58"/>
    </row>
    <row r="874" spans="1:1" ht="14.4">
      <c r="A874" s="58"/>
    </row>
    <row r="875" spans="1:1" ht="14.4">
      <c r="A875" s="58"/>
    </row>
    <row r="876" spans="1:1" ht="14.4">
      <c r="A876" s="58"/>
    </row>
    <row r="877" spans="1:1" ht="14.4">
      <c r="A877" s="58"/>
    </row>
    <row r="878" spans="1:1" ht="14.4">
      <c r="A878" s="58"/>
    </row>
    <row r="879" spans="1:1" ht="14.4">
      <c r="A879" s="58"/>
    </row>
    <row r="880" spans="1:1" ht="14.4">
      <c r="A880" s="58"/>
    </row>
    <row r="881" spans="1:1" ht="14.4">
      <c r="A881" s="58"/>
    </row>
    <row r="882" spans="1:1" ht="14.4">
      <c r="A882" s="58"/>
    </row>
    <row r="883" spans="1:1" ht="14.4">
      <c r="A883" s="58"/>
    </row>
    <row r="884" spans="1:1" ht="14.4">
      <c r="A884" s="58"/>
    </row>
    <row r="885" spans="1:1" ht="14.4">
      <c r="A885" s="58"/>
    </row>
    <row r="886" spans="1:1" ht="14.4">
      <c r="A886" s="58"/>
    </row>
    <row r="887" spans="1:1" ht="14.4">
      <c r="A887" s="58"/>
    </row>
    <row r="888" spans="1:1" ht="14.4">
      <c r="A888" s="58"/>
    </row>
    <row r="889" spans="1:1" ht="14.4">
      <c r="A889" s="58"/>
    </row>
    <row r="890" spans="1:1" ht="14.4">
      <c r="A890" s="58"/>
    </row>
    <row r="891" spans="1:1" ht="14.4">
      <c r="A891" s="58"/>
    </row>
    <row r="892" spans="1:1" ht="14.4">
      <c r="A892" s="58"/>
    </row>
    <row r="893" spans="1:1" ht="14.4">
      <c r="A893" s="58"/>
    </row>
    <row r="894" spans="1:1" ht="14.4">
      <c r="A894" s="58"/>
    </row>
    <row r="895" spans="1:1" ht="14.4">
      <c r="A895" s="58"/>
    </row>
    <row r="896" spans="1:1" ht="14.4">
      <c r="A896" s="58"/>
    </row>
    <row r="897" spans="1:1" ht="14.4">
      <c r="A897" s="58"/>
    </row>
    <row r="898" spans="1:1" ht="14.4">
      <c r="A898" s="58"/>
    </row>
    <row r="899" spans="1:1" ht="14.4">
      <c r="A899" s="58"/>
    </row>
    <row r="900" spans="1:1" ht="14.4">
      <c r="A900" s="58"/>
    </row>
    <row r="901" spans="1:1" ht="14.4">
      <c r="A901" s="58"/>
    </row>
    <row r="902" spans="1:1" ht="14.4">
      <c r="A902" s="58"/>
    </row>
    <row r="903" spans="1:1" ht="14.4">
      <c r="A903" s="58"/>
    </row>
    <row r="904" spans="1:1" ht="14.4">
      <c r="A904" s="58"/>
    </row>
    <row r="905" spans="1:1" ht="14.4">
      <c r="A905" s="58"/>
    </row>
    <row r="906" spans="1:1" ht="14.4">
      <c r="A906" s="58"/>
    </row>
    <row r="907" spans="1:1" ht="14.4">
      <c r="A907" s="58"/>
    </row>
    <row r="908" spans="1:1" ht="14.4">
      <c r="A908" s="58"/>
    </row>
    <row r="909" spans="1:1" ht="14.4">
      <c r="A909" s="58"/>
    </row>
    <row r="910" spans="1:1" ht="14.4">
      <c r="A910" s="58"/>
    </row>
    <row r="911" spans="1:1" ht="14.4">
      <c r="A911" s="58"/>
    </row>
    <row r="912" spans="1:1" ht="14.4">
      <c r="A912" s="58"/>
    </row>
    <row r="913" spans="1:1" ht="14.4">
      <c r="A913" s="58"/>
    </row>
    <row r="914" spans="1:1" ht="14.4">
      <c r="A914" s="58"/>
    </row>
    <row r="915" spans="1:1" ht="14.4">
      <c r="A915" s="58"/>
    </row>
    <row r="916" spans="1:1" ht="14.4">
      <c r="A916" s="58"/>
    </row>
    <row r="917" spans="1:1" ht="14.4">
      <c r="A917" s="58"/>
    </row>
    <row r="918" spans="1:1" ht="14.4">
      <c r="A918" s="58"/>
    </row>
    <row r="919" spans="1:1" ht="14.4">
      <c r="A919" s="58"/>
    </row>
    <row r="920" spans="1:1" ht="14.4">
      <c r="A920" s="58"/>
    </row>
    <row r="921" spans="1:1" ht="14.4">
      <c r="A921" s="58"/>
    </row>
    <row r="922" spans="1:1" ht="14.4">
      <c r="A922" s="58"/>
    </row>
    <row r="923" spans="1:1" ht="14.4">
      <c r="A923" s="58"/>
    </row>
    <row r="924" spans="1:1" ht="14.4">
      <c r="A924" s="58"/>
    </row>
    <row r="925" spans="1:1" ht="14.4">
      <c r="A925" s="58"/>
    </row>
    <row r="926" spans="1:1" ht="14.4">
      <c r="A926" s="58"/>
    </row>
    <row r="927" spans="1:1" ht="14.4">
      <c r="A927" s="58"/>
    </row>
    <row r="928" spans="1:1" ht="14.4">
      <c r="A928" s="58"/>
    </row>
    <row r="929" spans="1:1" ht="14.4">
      <c r="A929" s="58"/>
    </row>
    <row r="930" spans="1:1" ht="14.4">
      <c r="A930" s="58"/>
    </row>
    <row r="931" spans="1:1" ht="14.4">
      <c r="A931" s="58"/>
    </row>
    <row r="932" spans="1:1" ht="14.4">
      <c r="A932" s="58"/>
    </row>
    <row r="933" spans="1:1" ht="14.4">
      <c r="A933" s="58"/>
    </row>
    <row r="934" spans="1:1" ht="14.4">
      <c r="A934" s="58"/>
    </row>
    <row r="935" spans="1:1" ht="14.4">
      <c r="A935" s="58"/>
    </row>
    <row r="936" spans="1:1" ht="14.4">
      <c r="A936" s="58"/>
    </row>
    <row r="937" spans="1:1" ht="14.4">
      <c r="A937" s="58"/>
    </row>
    <row r="938" spans="1:1" ht="14.4">
      <c r="A938" s="58"/>
    </row>
    <row r="939" spans="1:1" ht="14.4">
      <c r="A939" s="58"/>
    </row>
    <row r="940" spans="1:1" ht="14.4">
      <c r="A940" s="58"/>
    </row>
    <row r="941" spans="1:1" ht="14.4">
      <c r="A941" s="58"/>
    </row>
    <row r="942" spans="1:1" ht="14.4">
      <c r="A942" s="58"/>
    </row>
    <row r="943" spans="1:1" ht="14.4">
      <c r="A943" s="58"/>
    </row>
    <row r="944" spans="1:1" ht="14.4">
      <c r="A944" s="58"/>
    </row>
    <row r="945" spans="1:1" ht="14.4">
      <c r="A945" s="58"/>
    </row>
    <row r="946" spans="1:1" ht="14.4">
      <c r="A946" s="58"/>
    </row>
    <row r="947" spans="1:1" ht="14.4">
      <c r="A947" s="58"/>
    </row>
    <row r="948" spans="1:1" ht="14.4">
      <c r="A948" s="58"/>
    </row>
    <row r="949" spans="1:1" ht="14.4">
      <c r="A949" s="58"/>
    </row>
    <row r="950" spans="1:1" ht="14.4">
      <c r="A950" s="58"/>
    </row>
    <row r="951" spans="1:1" ht="14.4">
      <c r="A951" s="58"/>
    </row>
    <row r="952" spans="1:1" ht="14.4">
      <c r="A952" s="58"/>
    </row>
    <row r="953" spans="1:1" ht="14.4">
      <c r="A953" s="58"/>
    </row>
    <row r="954" spans="1:1" ht="14.4">
      <c r="A954" s="58"/>
    </row>
    <row r="955" spans="1:1" ht="14.4">
      <c r="A955" s="58"/>
    </row>
    <row r="956" spans="1:1" ht="14.4">
      <c r="A956" s="58"/>
    </row>
    <row r="957" spans="1:1" ht="14.4">
      <c r="A957" s="58"/>
    </row>
    <row r="958" spans="1:1" ht="14.4">
      <c r="A958" s="58"/>
    </row>
    <row r="959" spans="1:1" ht="14.4">
      <c r="A959" s="58"/>
    </row>
    <row r="960" spans="1:1" ht="14.4">
      <c r="A960" s="58"/>
    </row>
    <row r="961" spans="1:1" ht="14.4">
      <c r="A961" s="58"/>
    </row>
    <row r="962" spans="1:1" ht="14.4">
      <c r="A962" s="58"/>
    </row>
    <row r="963" spans="1:1" ht="14.4">
      <c r="A963" s="58"/>
    </row>
    <row r="964" spans="1:1" ht="14.4">
      <c r="A964" s="58"/>
    </row>
    <row r="965" spans="1:1" ht="14.4">
      <c r="A965" s="58"/>
    </row>
    <row r="966" spans="1:1" ht="14.4">
      <c r="A966" s="58"/>
    </row>
    <row r="967" spans="1:1" ht="14.4">
      <c r="A967" s="58"/>
    </row>
    <row r="968" spans="1:1" ht="14.4">
      <c r="A968" s="58"/>
    </row>
    <row r="969" spans="1:1" ht="14.4">
      <c r="A969" s="58"/>
    </row>
    <row r="970" spans="1:1" ht="14.4">
      <c r="A970" s="58"/>
    </row>
    <row r="971" spans="1:1" ht="14.4">
      <c r="A971" s="58"/>
    </row>
    <row r="972" spans="1:1" ht="14.4">
      <c r="A972" s="58"/>
    </row>
    <row r="973" spans="1:1" ht="14.4">
      <c r="A973" s="58"/>
    </row>
    <row r="974" spans="1:1" ht="14.4">
      <c r="A974" s="58"/>
    </row>
    <row r="975" spans="1:1" ht="14.4">
      <c r="A975" s="58"/>
    </row>
    <row r="976" spans="1:1" ht="14.4">
      <c r="A976" s="58"/>
    </row>
    <row r="977" spans="1:1" ht="14.4">
      <c r="A977" s="58"/>
    </row>
    <row r="978" spans="1:1" ht="14.4">
      <c r="A978" s="58"/>
    </row>
    <row r="979" spans="1:1" ht="14.4">
      <c r="A979" s="58"/>
    </row>
    <row r="980" spans="1:1" ht="14.4">
      <c r="A980" s="58"/>
    </row>
    <row r="981" spans="1:1" ht="14.4">
      <c r="A981" s="58"/>
    </row>
    <row r="982" spans="1:1" ht="14.4">
      <c r="A982" s="58"/>
    </row>
    <row r="983" spans="1:1" ht="14.4">
      <c r="A983" s="58"/>
    </row>
    <row r="984" spans="1:1" ht="14.4">
      <c r="A984" s="58"/>
    </row>
    <row r="985" spans="1:1" ht="14.4">
      <c r="A985" s="58"/>
    </row>
    <row r="986" spans="1:1" ht="14.4">
      <c r="A986" s="58"/>
    </row>
    <row r="987" spans="1:1" ht="14.4">
      <c r="A987" s="58"/>
    </row>
    <row r="988" spans="1:1" ht="14.4">
      <c r="A988" s="58"/>
    </row>
    <row r="989" spans="1:1" ht="14.4">
      <c r="A989" s="58"/>
    </row>
    <row r="990" spans="1:1" ht="14.4">
      <c r="A990" s="58"/>
    </row>
    <row r="991" spans="1:1" ht="14.4">
      <c r="A991" s="58"/>
    </row>
    <row r="992" spans="1:1" ht="14.4">
      <c r="A992" s="58"/>
    </row>
    <row r="993" spans="1:1" ht="14.4">
      <c r="A993" s="58"/>
    </row>
    <row r="994" spans="1:1" ht="14.4">
      <c r="A994" s="58"/>
    </row>
    <row r="995" spans="1:1" ht="14.4">
      <c r="A995" s="58"/>
    </row>
    <row r="996" spans="1:1" ht="14.4">
      <c r="A996" s="58"/>
    </row>
    <row r="997" spans="1:1" ht="14.4">
      <c r="A997" s="58"/>
    </row>
    <row r="998" spans="1:1" ht="14.4">
      <c r="A998" s="58"/>
    </row>
    <row r="999" spans="1:1" ht="14.4">
      <c r="A999" s="58"/>
    </row>
    <row r="1000" spans="1:1" ht="14.4">
      <c r="A1000" s="58"/>
    </row>
  </sheetData>
  <hyperlinks>
    <hyperlink ref="A3" r:id="rId1" display="https://archive.org/details/NEWS81113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dimension ref="A1:AA34"/>
  <sheetViews>
    <sheetView zoomScaleNormal="100" zoomScalePageLayoutView="125" workbookViewId="0">
      <selection activeCell="A25" sqref="A25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231</v>
      </c>
    </row>
    <row r="4" spans="1:27" s="3" customFormat="1">
      <c r="A4" s="3" t="s">
        <v>3</v>
      </c>
      <c r="B4" s="4">
        <v>0</v>
      </c>
      <c r="C4" s="4">
        <v>3.472222222222222E-3</v>
      </c>
      <c r="D4" s="4">
        <v>3.8194444444444441E-2</v>
      </c>
      <c r="E4" s="4">
        <v>8.3333333333333329E-2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221</v>
      </c>
      <c r="C5" t="s">
        <v>232</v>
      </c>
      <c r="D5" t="s">
        <v>233</v>
      </c>
      <c r="E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/>
      <c r="E7" s="1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R12" s="15"/>
    </row>
    <row r="13" spans="1:27" s="20" customFormat="1" ht="15.3">
      <c r="A13" s="11" t="s">
        <v>29</v>
      </c>
      <c r="B13" s="18"/>
      <c r="C13" s="18"/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>
        <v>2</v>
      </c>
      <c r="C15" s="18"/>
      <c r="D15" s="18"/>
      <c r="E15" s="18">
        <v>2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R16" s="15"/>
    </row>
    <row r="17" spans="1:27" s="14" customFormat="1" ht="15.3">
      <c r="A17" s="8" t="s">
        <v>32</v>
      </c>
      <c r="B17" s="9">
        <v>2</v>
      </c>
      <c r="C17" s="9"/>
      <c r="D17" s="9">
        <v>2</v>
      </c>
      <c r="E17" s="9">
        <v>2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>
        <v>1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>
        <v>2</v>
      </c>
      <c r="D19" s="9">
        <v>2</v>
      </c>
      <c r="E19" s="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>
        <v>1</v>
      </c>
      <c r="D20" s="12"/>
      <c r="E20" s="1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/>
      <c r="E21" s="9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hyperlinks>
    <hyperlink ref="A3" r:id="rId1"/>
  </hyperlinks>
  <pageMargins left="0.7" right="0.7" top="0.75" bottom="0.75" header="0.3" footer="0.3"/>
  <pageSetup orientation="portrait" horizontalDpi="4294967292" verticalDpi="4294967292" r:id="rId2"/>
</worksheet>
</file>

<file path=xl/worksheets/sheet95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231</v>
      </c>
    </row>
    <row r="4" spans="1:27" s="33" customFormat="1">
      <c r="A4" s="33" t="s">
        <v>3</v>
      </c>
      <c r="B4" s="34">
        <v>0</v>
      </c>
      <c r="C4" s="34">
        <v>3.4722222222222225E-3</v>
      </c>
      <c r="D4" s="34">
        <v>3.8194444444444441E-2</v>
      </c>
      <c r="E4" s="34">
        <v>8.3333333333333329E-2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221</v>
      </c>
      <c r="C5" s="29" t="s">
        <v>232</v>
      </c>
      <c r="D5" s="29" t="s">
        <v>233</v>
      </c>
      <c r="E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2</v>
      </c>
      <c r="E6" s="88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>
        <v>2</v>
      </c>
      <c r="E8" s="88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>
        <v>2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R16" s="43"/>
    </row>
    <row r="17" spans="1:27" s="42" customFormat="1" ht="15.3">
      <c r="A17" s="38" t="s">
        <v>32</v>
      </c>
      <c r="B17" s="88">
        <v>2</v>
      </c>
      <c r="C17" s="88"/>
      <c r="D17" s="88">
        <v>2</v>
      </c>
      <c r="E17" s="88">
        <v>2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>
        <v>2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/>
      <c r="D19" s="88">
        <v>1</v>
      </c>
      <c r="E19" s="88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>
        <v>1</v>
      </c>
      <c r="D20" s="52"/>
      <c r="E20" s="52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2</v>
      </c>
      <c r="D21" s="88"/>
      <c r="E21" s="8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hyperlinks>
    <hyperlink ref="A3" r:id="rId1"/>
  </hyperlinks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2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HYPERLINK("https://archive.org/details/NationalNewsUpdateNovember42012","https://archive.org/details/NationalNewsUpdateNovember42012")</f>
        <v>https://archive.org/details/NationalNewsUpdateNovember42012</v>
      </c>
    </row>
    <row r="4" spans="1:26" ht="14.4">
      <c r="A4" s="62" t="s">
        <v>3</v>
      </c>
      <c r="B4" s="63">
        <v>0</v>
      </c>
      <c r="C4" s="63">
        <v>3.472222222222222E-3</v>
      </c>
      <c r="D4" s="63">
        <v>3.8194444444444441E-2</v>
      </c>
      <c r="E4" s="63">
        <v>8.3333333333333329E-2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221</v>
      </c>
      <c r="C5" s="58" t="s">
        <v>232</v>
      </c>
      <c r="D5" s="58" t="s">
        <v>233</v>
      </c>
      <c r="E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8">
        <v>2</v>
      </c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6">
        <v>2</v>
      </c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R16" s="73"/>
    </row>
    <row r="17" spans="1:26" ht="15.75" customHeight="1">
      <c r="A17" s="66" t="s">
        <v>32</v>
      </c>
      <c r="B17" s="67"/>
      <c r="C17" s="67"/>
      <c r="D17" s="68">
        <v>2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1">
        <v>1</v>
      </c>
      <c r="D18" s="70"/>
      <c r="E18" s="71">
        <v>2</v>
      </c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/>
      <c r="D19" s="68">
        <v>2</v>
      </c>
      <c r="E19" s="67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1">
        <v>2</v>
      </c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7"/>
      <c r="E21" s="67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NationalNewsUpdateNovember42012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AA34"/>
  <sheetViews>
    <sheetView workbookViewId="0">
      <selection activeCell="B6" sqref="B6"/>
    </sheetView>
  </sheetViews>
  <sheetFormatPr defaultColWidth="8.83984375" defaultRowHeight="14.4"/>
  <cols>
    <col min="1" max="1" width="60" customWidth="1"/>
  </cols>
  <sheetData>
    <row r="1" spans="1:27">
      <c r="A1" t="s">
        <v>0</v>
      </c>
    </row>
    <row r="2" spans="1:27">
      <c r="A2" s="1" t="s">
        <v>130</v>
      </c>
    </row>
    <row r="3" spans="1:27">
      <c r="A3" s="2" t="s">
        <v>234</v>
      </c>
    </row>
    <row r="4" spans="1:27" s="3" customFormat="1">
      <c r="A4" s="3" t="s">
        <v>3</v>
      </c>
      <c r="B4" s="4">
        <v>0</v>
      </c>
      <c r="C4" s="4">
        <v>9.7222222222222224E-3</v>
      </c>
      <c r="D4" s="4">
        <v>4.3750000000000004E-2</v>
      </c>
      <c r="E4" s="4">
        <v>6.8749999999999992E-2</v>
      </c>
      <c r="F4" s="4">
        <v>7.6388888888888895E-2</v>
      </c>
      <c r="G4" s="4">
        <v>8.0555555555555561E-2</v>
      </c>
      <c r="H4" s="4">
        <v>8.6805555555555566E-2</v>
      </c>
      <c r="I4" s="4">
        <v>9.0972222222222218E-2</v>
      </c>
      <c r="J4" s="4">
        <v>9.7916666666666666E-2</v>
      </c>
      <c r="K4" s="4">
        <v>0.11597222222222221</v>
      </c>
      <c r="L4" s="4"/>
      <c r="M4" s="4"/>
      <c r="N4" s="4"/>
      <c r="O4" s="4"/>
      <c r="P4" s="4"/>
      <c r="Q4" s="4"/>
      <c r="R4" s="4"/>
      <c r="S4" s="6"/>
      <c r="T4" s="6"/>
      <c r="U4" s="6"/>
      <c r="V4" s="6"/>
      <c r="W4" s="6"/>
      <c r="X4" s="6"/>
      <c r="Y4" s="6"/>
      <c r="Z4" s="6"/>
      <c r="AA4" s="6"/>
    </row>
    <row r="5" spans="1:27">
      <c r="B5" t="s">
        <v>4</v>
      </c>
      <c r="C5">
        <v>1966</v>
      </c>
      <c r="D5">
        <v>2009</v>
      </c>
      <c r="E5">
        <v>1991</v>
      </c>
      <c r="F5">
        <v>1632</v>
      </c>
      <c r="G5">
        <v>1877</v>
      </c>
      <c r="H5">
        <v>1958</v>
      </c>
      <c r="I5">
        <v>2000</v>
      </c>
      <c r="J5" t="s">
        <v>235</v>
      </c>
      <c r="K5" t="s">
        <v>22</v>
      </c>
      <c r="S5" s="7"/>
      <c r="T5" s="7"/>
      <c r="U5" s="7"/>
      <c r="V5" s="7"/>
      <c r="W5" s="7"/>
      <c r="X5" s="7"/>
      <c r="Z5" s="7"/>
      <c r="AA5" s="7"/>
    </row>
    <row r="6" spans="1:27" ht="15.3">
      <c r="A6" s="8" t="s">
        <v>23</v>
      </c>
      <c r="B6" s="9"/>
      <c r="C6" s="9"/>
      <c r="D6" s="9">
        <v>2</v>
      </c>
      <c r="E6" s="9"/>
      <c r="F6" s="9"/>
      <c r="G6" s="9">
        <v>2</v>
      </c>
      <c r="H6" s="9"/>
      <c r="I6" s="9"/>
      <c r="J6" s="9"/>
      <c r="K6" s="9"/>
      <c r="L6" s="10"/>
      <c r="M6" s="10"/>
      <c r="N6" s="10"/>
      <c r="O6" s="10"/>
      <c r="P6" s="10"/>
      <c r="Q6" s="10"/>
      <c r="R6" s="8" t="s">
        <v>23</v>
      </c>
      <c r="S6" s="10"/>
      <c r="T6" s="10"/>
      <c r="U6" s="10"/>
      <c r="V6" s="10"/>
      <c r="W6" s="10"/>
      <c r="X6" s="10"/>
      <c r="Y6" s="10"/>
      <c r="Z6" s="10"/>
      <c r="AA6" s="10"/>
    </row>
    <row r="7" spans="1:27" ht="15.3">
      <c r="A7" s="11" t="s">
        <v>24</v>
      </c>
      <c r="B7" s="12"/>
      <c r="C7" s="12">
        <v>2</v>
      </c>
      <c r="D7" s="12"/>
      <c r="E7" s="12">
        <v>2</v>
      </c>
      <c r="F7" s="12">
        <v>2</v>
      </c>
      <c r="G7" s="12"/>
      <c r="H7" s="12">
        <v>2</v>
      </c>
      <c r="I7" s="12">
        <v>1</v>
      </c>
      <c r="J7" s="12">
        <v>2</v>
      </c>
      <c r="K7" s="12"/>
      <c r="L7" s="13"/>
      <c r="M7" s="13"/>
      <c r="N7" s="13"/>
      <c r="O7" s="13"/>
      <c r="P7" s="13"/>
      <c r="Q7" s="13"/>
      <c r="R7" s="11" t="s">
        <v>24</v>
      </c>
      <c r="S7" s="13"/>
      <c r="T7" s="13"/>
      <c r="U7" s="13"/>
      <c r="V7" s="13"/>
      <c r="W7" s="13"/>
      <c r="X7" s="13"/>
      <c r="Y7" s="13"/>
      <c r="Z7" s="13"/>
      <c r="AA7" s="13"/>
    </row>
    <row r="8" spans="1:27" s="14" customFormat="1" ht="15.3">
      <c r="A8" s="8" t="s">
        <v>25</v>
      </c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  <c r="P8" s="10"/>
      <c r="Q8" s="10"/>
      <c r="R8" s="8" t="s">
        <v>25</v>
      </c>
      <c r="S8" s="10"/>
      <c r="T8" s="10"/>
      <c r="U8" s="10"/>
      <c r="V8" s="10"/>
      <c r="W8" s="10"/>
      <c r="X8" s="10"/>
      <c r="Y8" s="10"/>
      <c r="Z8" s="10"/>
      <c r="AA8" s="10"/>
    </row>
    <row r="9" spans="1:27" ht="15.3">
      <c r="A9" s="11" t="s">
        <v>26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3"/>
      <c r="M9" s="13"/>
      <c r="N9" s="13"/>
      <c r="O9" s="13"/>
      <c r="P9" s="13"/>
      <c r="Q9" s="13"/>
      <c r="R9" s="11" t="s">
        <v>26</v>
      </c>
      <c r="S9" s="13"/>
      <c r="T9" s="13"/>
      <c r="U9" s="13"/>
      <c r="V9" s="13"/>
      <c r="W9" s="13"/>
      <c r="X9" s="13"/>
      <c r="Y9" s="13"/>
      <c r="Z9" s="13"/>
      <c r="AA9" s="13"/>
    </row>
    <row r="10" spans="1:27" s="14" customFormat="1" ht="15.3">
      <c r="A10" s="8" t="s">
        <v>27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  <c r="P10" s="10"/>
      <c r="Q10" s="10"/>
      <c r="R10" s="8" t="s">
        <v>99</v>
      </c>
      <c r="S10" s="10"/>
      <c r="T10" s="10"/>
      <c r="U10" s="10"/>
      <c r="V10" s="10"/>
      <c r="W10" s="10"/>
      <c r="X10" s="10"/>
      <c r="Y10" s="10"/>
      <c r="Z10" s="10"/>
      <c r="AA10" s="10"/>
    </row>
    <row r="11" spans="1:27" s="3" customFormat="1" ht="15.3">
      <c r="A11" s="15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3"/>
      <c r="M11" s="13"/>
      <c r="N11" s="13"/>
      <c r="O11" s="13"/>
      <c r="P11" s="13"/>
      <c r="Q11" s="13"/>
      <c r="R11" s="11" t="s">
        <v>100</v>
      </c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3">
      <c r="A12" s="16" t="s">
        <v>28</v>
      </c>
      <c r="B12" s="17">
        <v>2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>
        <v>2</v>
      </c>
      <c r="R12" s="15"/>
    </row>
    <row r="13" spans="1:27" s="20" customFormat="1" ht="15.3">
      <c r="A13" s="11" t="s">
        <v>29</v>
      </c>
      <c r="B13" s="18"/>
      <c r="C13" s="18">
        <v>1</v>
      </c>
      <c r="D13" s="18"/>
      <c r="E13" s="18"/>
      <c r="F13" s="18"/>
      <c r="G13" s="18"/>
      <c r="H13" s="18"/>
      <c r="I13" s="18"/>
      <c r="J13" s="18"/>
      <c r="K13" s="18"/>
      <c r="L13" s="19"/>
      <c r="M13" s="19"/>
      <c r="N13" s="19"/>
      <c r="O13" s="19"/>
      <c r="P13" s="19"/>
      <c r="Q13" s="19"/>
      <c r="R13" s="16" t="s">
        <v>101</v>
      </c>
      <c r="S13" s="19"/>
      <c r="T13" s="19"/>
      <c r="U13" s="19"/>
      <c r="V13" s="19"/>
      <c r="W13" s="19"/>
      <c r="X13" s="19"/>
      <c r="Y13" s="19"/>
      <c r="Z13" s="19"/>
      <c r="AA13" s="19"/>
    </row>
    <row r="14" spans="1:27" ht="15.3">
      <c r="A14" s="16" t="s">
        <v>30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21"/>
      <c r="M14" s="21"/>
      <c r="N14" s="21"/>
      <c r="O14" s="21"/>
      <c r="P14" s="21"/>
      <c r="Q14" s="21"/>
      <c r="R14" s="28" t="s">
        <v>102</v>
      </c>
      <c r="S14" s="13"/>
      <c r="T14" s="13"/>
      <c r="U14" s="13"/>
      <c r="V14" s="13"/>
      <c r="W14" s="13"/>
      <c r="X14" s="13"/>
      <c r="Y14" s="13"/>
      <c r="Z14" s="13"/>
      <c r="AA14" s="13"/>
    </row>
    <row r="15" spans="1:27" s="20" customFormat="1" ht="15.3">
      <c r="A15" s="22" t="s">
        <v>31</v>
      </c>
      <c r="B15" s="18"/>
      <c r="C15" s="18"/>
      <c r="D15" s="18"/>
      <c r="E15" s="18"/>
      <c r="F15" s="18"/>
      <c r="G15" s="18">
        <v>1</v>
      </c>
      <c r="H15" s="18">
        <v>1</v>
      </c>
      <c r="I15" s="18"/>
      <c r="J15" s="18"/>
      <c r="K15" s="18"/>
      <c r="L15" s="23"/>
      <c r="M15" s="23"/>
      <c r="N15" s="23"/>
      <c r="O15" s="23"/>
      <c r="P15" s="23"/>
      <c r="Q15" s="23"/>
      <c r="R15" s="27" t="s">
        <v>102</v>
      </c>
      <c r="S15" s="19"/>
      <c r="T15" s="19"/>
      <c r="U15" s="19"/>
      <c r="V15" s="19"/>
      <c r="W15" s="19"/>
      <c r="X15" s="19"/>
      <c r="Y15" s="19"/>
      <c r="Z15" s="19"/>
      <c r="AA15" s="19"/>
    </row>
    <row r="16" spans="1:27" ht="15.3">
      <c r="A16" s="15"/>
      <c r="B16" s="17"/>
      <c r="C16" s="17"/>
      <c r="D16" s="17"/>
      <c r="E16" s="17"/>
      <c r="F16" s="17"/>
      <c r="G16" s="17"/>
      <c r="H16" s="17"/>
      <c r="I16" s="17"/>
      <c r="J16" s="17"/>
      <c r="K16" s="17"/>
      <c r="R16" s="15"/>
    </row>
    <row r="17" spans="1:27" s="14" customFormat="1" ht="15.3">
      <c r="A17" s="8" t="s">
        <v>32</v>
      </c>
      <c r="B17" s="9">
        <v>2</v>
      </c>
      <c r="C17" s="9"/>
      <c r="D17" s="9"/>
      <c r="E17" s="9"/>
      <c r="F17" s="9"/>
      <c r="G17" s="9"/>
      <c r="H17" s="9"/>
      <c r="I17" s="9"/>
      <c r="J17" s="9"/>
      <c r="K17" s="9">
        <v>2</v>
      </c>
      <c r="L17" s="10"/>
      <c r="M17" s="10"/>
      <c r="N17" s="10"/>
      <c r="O17" s="10"/>
      <c r="P17" s="10"/>
      <c r="Q17" s="10"/>
      <c r="R17" s="8" t="s">
        <v>103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.3">
      <c r="A18" s="11" t="s">
        <v>33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21"/>
      <c r="M18" s="21"/>
      <c r="N18" s="21"/>
      <c r="O18" s="21"/>
      <c r="P18" s="21"/>
      <c r="Q18" s="21"/>
      <c r="R18" s="28" t="s">
        <v>102</v>
      </c>
      <c r="S18" s="13"/>
      <c r="T18" s="13"/>
      <c r="U18" s="13"/>
      <c r="V18" s="13"/>
      <c r="W18" s="13"/>
      <c r="X18" s="13"/>
      <c r="Y18" s="13"/>
      <c r="Z18" s="13"/>
      <c r="AA18" s="13"/>
    </row>
    <row r="19" spans="1:27" s="14" customFormat="1" ht="15.3">
      <c r="A19" s="8" t="s">
        <v>34</v>
      </c>
      <c r="B19" s="9"/>
      <c r="C19" s="9"/>
      <c r="D19" s="9"/>
      <c r="E19" s="9">
        <v>1</v>
      </c>
      <c r="F19" s="9"/>
      <c r="G19" s="9"/>
      <c r="H19" s="9"/>
      <c r="I19" s="9"/>
      <c r="J19" s="9"/>
      <c r="K19" s="9"/>
      <c r="L19" s="24"/>
      <c r="M19" s="24"/>
      <c r="N19" s="24"/>
      <c r="O19" s="24"/>
      <c r="P19" s="24"/>
      <c r="Q19" s="24"/>
      <c r="R19" s="95" t="s">
        <v>102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.3">
      <c r="A20" s="11" t="s">
        <v>35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21"/>
      <c r="M20" s="21"/>
      <c r="N20" s="21"/>
      <c r="O20" s="21"/>
      <c r="P20" s="21"/>
      <c r="Q20" s="21"/>
      <c r="R20" s="28" t="s">
        <v>102</v>
      </c>
      <c r="S20" s="13"/>
      <c r="T20" s="13"/>
      <c r="U20" s="13"/>
      <c r="V20" s="13"/>
      <c r="W20" s="13"/>
      <c r="X20" s="13"/>
      <c r="Y20" s="13"/>
      <c r="Z20" s="13"/>
      <c r="AA20" s="13"/>
    </row>
    <row r="21" spans="1:27" s="14" customFormat="1" ht="15.3">
      <c r="A21" s="8" t="s">
        <v>36</v>
      </c>
      <c r="B21" s="9"/>
      <c r="C21" s="9">
        <v>2</v>
      </c>
      <c r="D21" s="9">
        <v>2</v>
      </c>
      <c r="E21" s="9">
        <v>2</v>
      </c>
      <c r="F21" s="9">
        <v>2</v>
      </c>
      <c r="G21" s="9">
        <v>2</v>
      </c>
      <c r="H21" s="9">
        <v>2</v>
      </c>
      <c r="I21" s="9"/>
      <c r="J21" s="9"/>
      <c r="K21" s="9"/>
      <c r="L21" s="24"/>
      <c r="M21" s="24"/>
      <c r="N21" s="24"/>
      <c r="O21" s="24"/>
      <c r="P21" s="24"/>
      <c r="Q21" s="24"/>
      <c r="R21" s="95" t="s">
        <v>102</v>
      </c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3" customFormat="1" ht="15.3">
      <c r="A22" s="25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21"/>
      <c r="M22" s="21"/>
      <c r="N22" s="21"/>
      <c r="O22" s="21"/>
      <c r="P22" s="21"/>
      <c r="Q22" s="21"/>
      <c r="R22" s="28" t="s">
        <v>102</v>
      </c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3">
      <c r="A23" s="15"/>
      <c r="R23" s="15"/>
    </row>
    <row r="24" spans="1:27" s="20" customFormat="1" ht="15.3">
      <c r="A24" s="16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6" t="s">
        <v>104</v>
      </c>
      <c r="S24" s="19"/>
      <c r="T24" s="19"/>
      <c r="U24" s="19"/>
      <c r="V24" s="19"/>
      <c r="W24" s="19"/>
      <c r="X24" s="19"/>
      <c r="Y24" s="19"/>
      <c r="Z24" s="19"/>
      <c r="AA24" s="19"/>
    </row>
    <row r="25" spans="1:27" ht="15.3">
      <c r="A25" s="11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1" t="s">
        <v>105</v>
      </c>
      <c r="S25" s="13"/>
      <c r="T25" s="13"/>
      <c r="U25" s="13"/>
      <c r="V25" s="13"/>
      <c r="W25" s="13"/>
      <c r="X25" s="13"/>
      <c r="Y25" s="13"/>
      <c r="Z25" s="13"/>
      <c r="AA25" s="13"/>
    </row>
    <row r="26" spans="1:27" s="20" customFormat="1" ht="15.3">
      <c r="A26" s="16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6" t="s">
        <v>106</v>
      </c>
      <c r="S26" s="19"/>
      <c r="T26" s="19"/>
      <c r="U26" s="19"/>
      <c r="V26" s="19"/>
      <c r="W26" s="19"/>
      <c r="X26" s="19"/>
      <c r="Y26" s="19"/>
      <c r="Z26" s="19"/>
      <c r="AA26" s="19"/>
    </row>
    <row r="27" spans="1:27" ht="15.3">
      <c r="A27" s="11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1" t="s">
        <v>107</v>
      </c>
      <c r="S27" s="13"/>
      <c r="T27" s="13"/>
      <c r="U27" s="13"/>
      <c r="V27" s="13"/>
      <c r="W27" s="13"/>
      <c r="X27" s="13"/>
      <c r="Y27" s="13"/>
      <c r="Z27" s="13"/>
      <c r="AA27" s="13"/>
    </row>
    <row r="28" spans="1:27" s="20" customFormat="1" ht="15.3">
      <c r="A28" s="2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7" t="s">
        <v>102</v>
      </c>
      <c r="S28" s="19"/>
      <c r="T28" s="19"/>
      <c r="U28" s="19"/>
      <c r="V28" s="19"/>
      <c r="W28" s="19"/>
      <c r="X28" s="19"/>
      <c r="Y28" s="19"/>
      <c r="Z28" s="19"/>
      <c r="AA28" s="19"/>
    </row>
    <row r="29" spans="1:27" s="3" customFormat="1" ht="15.3">
      <c r="A29" s="25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8" t="s">
        <v>102</v>
      </c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3">
      <c r="A30" s="15"/>
      <c r="R30" s="15"/>
    </row>
    <row r="31" spans="1:27" s="14" customFormat="1" ht="15.3">
      <c r="A31" s="8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8" t="s">
        <v>108</v>
      </c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.3">
      <c r="A32" s="25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8" t="s">
        <v>102</v>
      </c>
      <c r="S32" s="13"/>
      <c r="T32" s="13"/>
      <c r="U32" s="13"/>
      <c r="V32" s="13"/>
      <c r="W32" s="13"/>
      <c r="X32" s="13"/>
      <c r="Y32" s="13"/>
      <c r="Z32" s="13"/>
      <c r="AA32" s="13"/>
    </row>
    <row r="33" spans="1:27" s="14" customFormat="1" ht="15.3">
      <c r="A33" s="8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8" t="s">
        <v>109</v>
      </c>
      <c r="S33" s="10"/>
      <c r="T33" s="10"/>
      <c r="U33" s="10"/>
      <c r="V33" s="10"/>
      <c r="W33" s="10"/>
      <c r="X33" s="10"/>
      <c r="Y33" s="10"/>
      <c r="Z33" s="10"/>
      <c r="AA33" s="10"/>
    </row>
    <row r="34" spans="1:27" s="3" customFormat="1" ht="15.3">
      <c r="A34" s="11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1" t="s">
        <v>110</v>
      </c>
      <c r="S34" s="13"/>
      <c r="T34" s="13"/>
      <c r="U34" s="13"/>
      <c r="V34" s="13"/>
      <c r="W34" s="13"/>
      <c r="X34" s="13"/>
      <c r="Y34" s="13"/>
      <c r="Z34" s="13"/>
      <c r="AA34" s="13"/>
    </row>
  </sheetData>
  <pageMargins left="0.7" right="0.7" top="0.75" bottom="0.75" header="0.3" footer="0.3"/>
  <pageSetup orientation="portrait" horizontalDpi="4294967292" verticalDpi="4294967292"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A1:AMJ34"/>
  <sheetViews>
    <sheetView workbookViewId="0"/>
  </sheetViews>
  <sheetFormatPr defaultRowHeight="14.4"/>
  <cols>
    <col min="1" max="1" width="61.734375" style="30" customWidth="1"/>
    <col min="2" max="1024" width="9.1015625" style="30" customWidth="1"/>
    <col min="1025" max="16384" width="8.83984375" style="29"/>
  </cols>
  <sheetData>
    <row r="1" spans="1:27">
      <c r="A1" s="29" t="s">
        <v>37</v>
      </c>
    </row>
    <row r="2" spans="1:27">
      <c r="A2" s="31" t="s">
        <v>130</v>
      </c>
    </row>
    <row r="3" spans="1:27">
      <c r="A3" s="32" t="s">
        <v>234</v>
      </c>
    </row>
    <row r="4" spans="1:27" s="33" customFormat="1">
      <c r="A4" s="33" t="s">
        <v>3</v>
      </c>
      <c r="B4" s="34">
        <v>0</v>
      </c>
      <c r="C4" s="34">
        <v>9.7222222222222224E-3</v>
      </c>
      <c r="D4" s="34">
        <v>4.3749999999999997E-2</v>
      </c>
      <c r="E4" s="34">
        <v>6.8750000000000006E-2</v>
      </c>
      <c r="F4" s="34">
        <v>7.6388888888888895E-2</v>
      </c>
      <c r="G4" s="34">
        <v>8.0555555555555547E-2</v>
      </c>
      <c r="H4" s="34">
        <v>8.6805555555555552E-2</v>
      </c>
      <c r="I4" s="34">
        <v>9.0972222222222218E-2</v>
      </c>
      <c r="J4" s="34">
        <v>9.7916666666666666E-2</v>
      </c>
      <c r="K4" s="34">
        <v>0.11597222222222223</v>
      </c>
      <c r="L4" s="34"/>
      <c r="M4" s="34"/>
      <c r="N4" s="34"/>
      <c r="O4" s="34"/>
      <c r="P4" s="34"/>
      <c r="Q4" s="34"/>
      <c r="R4" s="34"/>
      <c r="S4" s="36"/>
      <c r="T4" s="36"/>
      <c r="U4" s="36"/>
      <c r="V4" s="36"/>
      <c r="W4" s="36"/>
      <c r="X4" s="36"/>
      <c r="Y4" s="36"/>
      <c r="Z4" s="36"/>
      <c r="AA4" s="36"/>
    </row>
    <row r="5" spans="1:27">
      <c r="B5" s="29" t="s">
        <v>4</v>
      </c>
      <c r="C5" s="30">
        <v>1966</v>
      </c>
      <c r="D5" s="30">
        <v>2009</v>
      </c>
      <c r="E5" s="30">
        <v>1991</v>
      </c>
      <c r="F5" s="30">
        <v>1632</v>
      </c>
      <c r="G5" s="30">
        <v>1877</v>
      </c>
      <c r="H5" s="30">
        <v>1958</v>
      </c>
      <c r="I5" s="30">
        <v>2000</v>
      </c>
      <c r="J5" s="29" t="s">
        <v>235</v>
      </c>
      <c r="K5" s="29" t="s">
        <v>22</v>
      </c>
      <c r="S5" s="37"/>
      <c r="T5" s="37"/>
      <c r="U5" s="37"/>
      <c r="V5" s="37"/>
      <c r="W5" s="37"/>
      <c r="X5" s="37"/>
      <c r="Z5" s="37"/>
      <c r="AA5" s="37"/>
    </row>
    <row r="6" spans="1:27" ht="15.3">
      <c r="A6" s="38" t="s">
        <v>23</v>
      </c>
      <c r="B6" s="88"/>
      <c r="C6" s="88"/>
      <c r="D6" s="88">
        <v>1</v>
      </c>
      <c r="E6" s="88"/>
      <c r="F6" s="88"/>
      <c r="G6" s="88"/>
      <c r="H6" s="88"/>
      <c r="I6" s="88"/>
      <c r="J6" s="88"/>
      <c r="K6" s="88"/>
      <c r="L6" s="39"/>
      <c r="M6" s="39"/>
      <c r="N6" s="39"/>
      <c r="O6" s="39"/>
      <c r="P6" s="39"/>
      <c r="Q6" s="39"/>
      <c r="R6" s="38" t="s">
        <v>23</v>
      </c>
      <c r="S6" s="39"/>
      <c r="T6" s="39"/>
      <c r="U6" s="39"/>
      <c r="V6" s="39"/>
      <c r="W6" s="39"/>
      <c r="X6" s="39"/>
      <c r="Y6" s="39"/>
      <c r="Z6" s="39"/>
      <c r="AA6" s="39"/>
    </row>
    <row r="7" spans="1:27" ht="15.3">
      <c r="A7" s="40" t="s">
        <v>24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41"/>
      <c r="M7" s="41"/>
      <c r="N7" s="41"/>
      <c r="O7" s="41"/>
      <c r="P7" s="41"/>
      <c r="Q7" s="41"/>
      <c r="R7" s="40" t="s">
        <v>24</v>
      </c>
      <c r="S7" s="41"/>
      <c r="T7" s="41"/>
      <c r="U7" s="41"/>
      <c r="V7" s="41"/>
      <c r="W7" s="41"/>
      <c r="X7" s="41"/>
      <c r="Y7" s="41"/>
      <c r="Z7" s="41"/>
      <c r="AA7" s="41"/>
    </row>
    <row r="8" spans="1:27" s="42" customFormat="1" ht="15.3">
      <c r="A8" s="38" t="s">
        <v>25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39"/>
      <c r="M8" s="39"/>
      <c r="N8" s="39"/>
      <c r="O8" s="39"/>
      <c r="P8" s="39"/>
      <c r="Q8" s="39"/>
      <c r="R8" s="38" t="s">
        <v>25</v>
      </c>
      <c r="S8" s="39"/>
      <c r="T8" s="39"/>
      <c r="U8" s="39"/>
      <c r="V8" s="39"/>
      <c r="W8" s="39"/>
      <c r="X8" s="39"/>
      <c r="Y8" s="39"/>
      <c r="Z8" s="39"/>
      <c r="AA8" s="39"/>
    </row>
    <row r="9" spans="1:27" ht="15.3">
      <c r="A9" s="40" t="s">
        <v>26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41"/>
      <c r="M9" s="41"/>
      <c r="N9" s="41"/>
      <c r="O9" s="41"/>
      <c r="P9" s="41"/>
      <c r="Q9" s="41"/>
      <c r="R9" s="40" t="s">
        <v>26</v>
      </c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ht="15.3">
      <c r="A10" s="3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39"/>
      <c r="M10" s="39"/>
      <c r="N10" s="39"/>
      <c r="O10" s="39"/>
      <c r="P10" s="39"/>
      <c r="Q10" s="39"/>
      <c r="R10" s="38" t="s">
        <v>99</v>
      </c>
      <c r="S10" s="39"/>
      <c r="T10" s="39"/>
      <c r="U10" s="39"/>
      <c r="V10" s="39"/>
      <c r="W10" s="39"/>
      <c r="X10" s="39"/>
      <c r="Y10" s="39"/>
      <c r="Z10" s="39"/>
      <c r="AA10" s="39"/>
    </row>
    <row r="11" spans="1:27" s="33" customFormat="1" ht="15.3">
      <c r="A11" s="43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41"/>
      <c r="M11" s="41"/>
      <c r="N11" s="41"/>
      <c r="O11" s="41"/>
      <c r="P11" s="41"/>
      <c r="Q11" s="41"/>
      <c r="R11" s="40" t="s">
        <v>100</v>
      </c>
      <c r="S11" s="41"/>
      <c r="T11" s="41"/>
      <c r="U11" s="41"/>
      <c r="V11" s="41"/>
      <c r="W11" s="41"/>
      <c r="X11" s="41"/>
      <c r="Y11" s="41"/>
      <c r="Z11" s="41"/>
      <c r="AA11" s="41"/>
    </row>
    <row r="12" spans="1:27" ht="15.3">
      <c r="A12" s="44" t="s">
        <v>28</v>
      </c>
      <c r="B12" s="53">
        <v>2</v>
      </c>
      <c r="C12" s="53">
        <v>2</v>
      </c>
      <c r="D12" s="53">
        <v>2</v>
      </c>
      <c r="E12" s="53">
        <v>2</v>
      </c>
      <c r="F12" s="53">
        <v>2</v>
      </c>
      <c r="G12" s="53">
        <v>2</v>
      </c>
      <c r="H12" s="53">
        <v>2</v>
      </c>
      <c r="I12" s="53">
        <v>2</v>
      </c>
      <c r="J12" s="53">
        <v>2</v>
      </c>
      <c r="K12" s="53">
        <v>2</v>
      </c>
      <c r="R12" s="43"/>
    </row>
    <row r="13" spans="1:27" s="46" customFormat="1" ht="15.3">
      <c r="A13" s="40" t="s">
        <v>29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45"/>
      <c r="M13" s="45"/>
      <c r="N13" s="45"/>
      <c r="O13" s="45"/>
      <c r="P13" s="45"/>
      <c r="Q13" s="45"/>
      <c r="R13" s="44" t="s">
        <v>101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ht="15.3">
      <c r="A14" s="44" t="s">
        <v>30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47"/>
      <c r="M14" s="47"/>
      <c r="N14" s="47"/>
      <c r="O14" s="47"/>
      <c r="P14" s="47"/>
      <c r="Q14" s="47"/>
      <c r="R14" s="57" t="s">
        <v>102</v>
      </c>
      <c r="S14" s="41"/>
      <c r="T14" s="41"/>
      <c r="U14" s="41"/>
      <c r="V14" s="41"/>
      <c r="W14" s="41"/>
      <c r="X14" s="41"/>
      <c r="Y14" s="41"/>
      <c r="Z14" s="41"/>
      <c r="AA14" s="41"/>
    </row>
    <row r="15" spans="1:27" s="46" customFormat="1" ht="15.3">
      <c r="A15" s="48" t="s">
        <v>31</v>
      </c>
      <c r="B15" s="54">
        <v>2</v>
      </c>
      <c r="C15" s="54"/>
      <c r="D15" s="54"/>
      <c r="E15" s="54"/>
      <c r="F15" s="54"/>
      <c r="G15" s="54"/>
      <c r="H15" s="54"/>
      <c r="I15" s="54"/>
      <c r="J15" s="54"/>
      <c r="K15" s="54">
        <v>2</v>
      </c>
      <c r="L15" s="49"/>
      <c r="M15" s="49"/>
      <c r="N15" s="49"/>
      <c r="O15" s="49"/>
      <c r="P15" s="49"/>
      <c r="Q15" s="49"/>
      <c r="R15" s="56" t="s">
        <v>102</v>
      </c>
      <c r="S15" s="45"/>
      <c r="T15" s="45"/>
      <c r="U15" s="45"/>
      <c r="V15" s="45"/>
      <c r="W15" s="45"/>
      <c r="X15" s="45"/>
      <c r="Y15" s="45"/>
      <c r="Z15" s="45"/>
      <c r="AA15" s="45"/>
    </row>
    <row r="16" spans="1:27" ht="15.3">
      <c r="A16" s="43"/>
      <c r="B16" s="53"/>
      <c r="C16" s="53"/>
      <c r="D16" s="53"/>
      <c r="E16" s="53"/>
      <c r="F16" s="53"/>
      <c r="G16" s="53"/>
      <c r="H16" s="53"/>
      <c r="I16" s="53"/>
      <c r="J16" s="53"/>
      <c r="K16" s="53"/>
      <c r="R16" s="43"/>
    </row>
    <row r="17" spans="1:27" s="42" customFormat="1" ht="15.3">
      <c r="A17" s="38" t="s">
        <v>32</v>
      </c>
      <c r="B17" s="88">
        <v>2</v>
      </c>
      <c r="C17" s="88"/>
      <c r="D17" s="88"/>
      <c r="E17" s="88">
        <v>2</v>
      </c>
      <c r="F17" s="88"/>
      <c r="G17" s="88"/>
      <c r="H17" s="88"/>
      <c r="I17" s="88"/>
      <c r="J17" s="88"/>
      <c r="K17" s="88">
        <v>2</v>
      </c>
      <c r="L17" s="39"/>
      <c r="M17" s="39"/>
      <c r="N17" s="39"/>
      <c r="O17" s="39"/>
      <c r="P17" s="39"/>
      <c r="Q17" s="39"/>
      <c r="R17" s="38" t="s">
        <v>103</v>
      </c>
      <c r="S17" s="39"/>
      <c r="T17" s="39"/>
      <c r="U17" s="39"/>
      <c r="V17" s="39"/>
      <c r="W17" s="39"/>
      <c r="X17" s="39"/>
      <c r="Y17" s="39"/>
      <c r="Z17" s="39"/>
      <c r="AA17" s="39"/>
    </row>
    <row r="18" spans="1:27" ht="15.3">
      <c r="A18" s="40" t="s">
        <v>33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47"/>
      <c r="M18" s="47"/>
      <c r="N18" s="47"/>
      <c r="O18" s="47"/>
      <c r="P18" s="47"/>
      <c r="Q18" s="47"/>
      <c r="R18" s="57" t="s">
        <v>102</v>
      </c>
      <c r="S18" s="41"/>
      <c r="T18" s="41"/>
      <c r="U18" s="41"/>
      <c r="V18" s="41"/>
      <c r="W18" s="41"/>
      <c r="X18" s="41"/>
      <c r="Y18" s="41"/>
      <c r="Z18" s="41"/>
      <c r="AA18" s="41"/>
    </row>
    <row r="19" spans="1:27" s="42" customFormat="1" ht="15.3">
      <c r="A19" s="38" t="s">
        <v>34</v>
      </c>
      <c r="B19" s="88"/>
      <c r="C19" s="88">
        <v>1</v>
      </c>
      <c r="D19" s="88">
        <v>1</v>
      </c>
      <c r="E19" s="88">
        <v>1</v>
      </c>
      <c r="F19" s="88">
        <v>1</v>
      </c>
      <c r="G19" s="88">
        <v>1</v>
      </c>
      <c r="H19" s="88">
        <v>1</v>
      </c>
      <c r="I19" s="88">
        <v>1</v>
      </c>
      <c r="J19" s="88">
        <v>1</v>
      </c>
      <c r="K19" s="88"/>
      <c r="L19" s="50"/>
      <c r="M19" s="50"/>
      <c r="N19" s="50"/>
      <c r="O19" s="50"/>
      <c r="P19" s="50"/>
      <c r="Q19" s="50"/>
      <c r="R19" s="97" t="s">
        <v>102</v>
      </c>
      <c r="S19" s="39"/>
      <c r="T19" s="39"/>
      <c r="U19" s="39"/>
      <c r="V19" s="39"/>
      <c r="W19" s="39"/>
      <c r="X19" s="39"/>
      <c r="Y19" s="39"/>
      <c r="Z19" s="39"/>
      <c r="AA19" s="39"/>
    </row>
    <row r="20" spans="1:27" ht="15.3">
      <c r="A20" s="40" t="s">
        <v>35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47"/>
      <c r="M20" s="47"/>
      <c r="N20" s="47"/>
      <c r="O20" s="47"/>
      <c r="P20" s="47"/>
      <c r="Q20" s="47"/>
      <c r="R20" s="57" t="s">
        <v>102</v>
      </c>
      <c r="S20" s="41"/>
      <c r="T20" s="41"/>
      <c r="U20" s="41"/>
      <c r="V20" s="41"/>
      <c r="W20" s="41"/>
      <c r="X20" s="41"/>
      <c r="Y20" s="41"/>
      <c r="Z20" s="41"/>
      <c r="AA20" s="41"/>
    </row>
    <row r="21" spans="1:27" s="42" customFormat="1" ht="15.3">
      <c r="A21" s="38" t="s">
        <v>36</v>
      </c>
      <c r="B21" s="88"/>
      <c r="C21" s="88">
        <v>1</v>
      </c>
      <c r="D21" s="88">
        <v>1</v>
      </c>
      <c r="E21" s="88">
        <v>1</v>
      </c>
      <c r="F21" s="88"/>
      <c r="G21" s="88">
        <v>1</v>
      </c>
      <c r="H21" s="88">
        <v>1</v>
      </c>
      <c r="I21" s="88">
        <v>1</v>
      </c>
      <c r="J21" s="88">
        <v>1</v>
      </c>
      <c r="K21" s="88"/>
      <c r="L21" s="50"/>
      <c r="M21" s="50"/>
      <c r="N21" s="50"/>
      <c r="O21" s="50"/>
      <c r="P21" s="50"/>
      <c r="Q21" s="50"/>
      <c r="R21" s="97" t="s">
        <v>102</v>
      </c>
      <c r="S21" s="39"/>
      <c r="T21" s="39"/>
      <c r="U21" s="39"/>
      <c r="V21" s="39"/>
      <c r="W21" s="39"/>
      <c r="X21" s="39"/>
      <c r="Y21" s="39"/>
      <c r="Z21" s="39"/>
      <c r="AA21" s="39"/>
    </row>
    <row r="22" spans="1:27" s="33" customFormat="1" ht="15.3">
      <c r="A22" s="51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47"/>
      <c r="M22" s="47"/>
      <c r="N22" s="47"/>
      <c r="O22" s="47"/>
      <c r="P22" s="47"/>
      <c r="Q22" s="47"/>
      <c r="R22" s="57" t="s">
        <v>102</v>
      </c>
      <c r="S22" s="41"/>
      <c r="T22" s="41"/>
      <c r="U22" s="41"/>
      <c r="V22" s="41"/>
      <c r="W22" s="41"/>
      <c r="X22" s="41"/>
      <c r="Y22" s="41"/>
      <c r="Z22" s="41"/>
      <c r="AA22" s="41"/>
    </row>
    <row r="23" spans="1:27" ht="15.3">
      <c r="A23" s="43"/>
      <c r="R23" s="43"/>
    </row>
    <row r="24" spans="1:27" s="46" customFormat="1" ht="15.3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4" t="s">
        <v>104</v>
      </c>
      <c r="S24" s="45"/>
      <c r="T24" s="45"/>
      <c r="U24" s="45"/>
      <c r="V24" s="45"/>
      <c r="W24" s="45"/>
      <c r="X24" s="45"/>
      <c r="Y24" s="45"/>
      <c r="Z24" s="45"/>
      <c r="AA24" s="45"/>
    </row>
    <row r="25" spans="1:27" ht="15.3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0" t="s">
        <v>105</v>
      </c>
      <c r="S25" s="41"/>
      <c r="T25" s="41"/>
      <c r="U25" s="41"/>
      <c r="V25" s="41"/>
      <c r="W25" s="41"/>
      <c r="X25" s="41"/>
      <c r="Y25" s="41"/>
      <c r="Z25" s="41"/>
      <c r="AA25" s="41"/>
    </row>
    <row r="26" spans="1:27" s="46" customFormat="1" ht="15.3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4" t="s">
        <v>106</v>
      </c>
      <c r="S26" s="45"/>
      <c r="T26" s="45"/>
      <c r="U26" s="45"/>
      <c r="V26" s="45"/>
      <c r="W26" s="45"/>
      <c r="X26" s="45"/>
      <c r="Y26" s="45"/>
      <c r="Z26" s="45"/>
      <c r="AA26" s="45"/>
    </row>
    <row r="27" spans="1:27" ht="15.3">
      <c r="A27" s="40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0" t="s">
        <v>107</v>
      </c>
      <c r="S27" s="41"/>
      <c r="T27" s="41"/>
      <c r="U27" s="41"/>
      <c r="V27" s="41"/>
      <c r="W27" s="41"/>
      <c r="X27" s="41"/>
      <c r="Y27" s="41"/>
      <c r="Z27" s="41"/>
      <c r="AA27" s="41"/>
    </row>
    <row r="28" spans="1:27" s="46" customFormat="1" ht="15.3">
      <c r="A28" s="55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6" t="s">
        <v>102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33" customFormat="1" ht="15.3">
      <c r="A29" s="51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57" t="s">
        <v>102</v>
      </c>
      <c r="S29" s="41"/>
      <c r="T29" s="41"/>
      <c r="U29" s="41"/>
      <c r="V29" s="41"/>
      <c r="W29" s="41"/>
      <c r="X29" s="41"/>
      <c r="Y29" s="41"/>
      <c r="Z29" s="41"/>
      <c r="AA29" s="41"/>
    </row>
    <row r="30" spans="1:27" ht="15.3">
      <c r="A30" s="43"/>
      <c r="R30" s="43"/>
    </row>
    <row r="31" spans="1:27" s="42" customFormat="1" ht="15.3">
      <c r="A31" s="38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8" t="s">
        <v>108</v>
      </c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.3">
      <c r="A32" s="51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57" t="s">
        <v>102</v>
      </c>
      <c r="S32" s="41"/>
      <c r="T32" s="41"/>
      <c r="U32" s="41"/>
      <c r="V32" s="41"/>
      <c r="W32" s="41"/>
      <c r="X32" s="41"/>
      <c r="Y32" s="41"/>
      <c r="Z32" s="41"/>
      <c r="AA32" s="41"/>
    </row>
    <row r="33" spans="1:27" s="42" customFormat="1" ht="15.3">
      <c r="A33" s="38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8" t="s">
        <v>109</v>
      </c>
      <c r="S33" s="39"/>
      <c r="T33" s="39"/>
      <c r="U33" s="39"/>
      <c r="V33" s="39"/>
      <c r="W33" s="39"/>
      <c r="X33" s="39"/>
      <c r="Y33" s="39"/>
      <c r="Z33" s="39"/>
      <c r="AA33" s="39"/>
    </row>
    <row r="34" spans="1:27" s="33" customFormat="1" ht="15.3">
      <c r="A34" s="40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0" t="s">
        <v>110</v>
      </c>
      <c r="S34" s="41"/>
      <c r="T34" s="41"/>
      <c r="U34" s="41"/>
      <c r="V34" s="41"/>
      <c r="W34" s="41"/>
      <c r="X34" s="41"/>
      <c r="Y34" s="41"/>
      <c r="Z34" s="41"/>
      <c r="AA34" s="41"/>
    </row>
  </sheetData>
  <pageMargins left="0.70000000000000007" right="0.70000000000000007" top="1.1437000000000002" bottom="1.1437000000000002" header="0.75000000000000011" footer="0.75000000000000011"/>
  <pageSetup fitToWidth="0" fitToHeight="0" orientation="portrait" horizontalDpi="200" verticalDpi="2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rgb="FFF7CAAC"/>
  </sheetPr>
  <dimension ref="A1:Z34"/>
  <sheetViews>
    <sheetView workbookViewId="0"/>
  </sheetViews>
  <sheetFormatPr defaultColWidth="15.1015625" defaultRowHeight="15" customHeight="1"/>
  <cols>
    <col min="1" max="1" width="52.47265625" style="59" customWidth="1"/>
    <col min="2" max="26" width="7.734375" style="59" customWidth="1"/>
    <col min="27" max="16384" width="15.1015625" style="59"/>
  </cols>
  <sheetData>
    <row r="1" spans="1:26" ht="14.4">
      <c r="A1" s="58" t="s">
        <v>0</v>
      </c>
    </row>
    <row r="2" spans="1:26" ht="14.4">
      <c r="A2" s="60" t="s">
        <v>130</v>
      </c>
    </row>
    <row r="3" spans="1:26" ht="14.4">
      <c r="A3" s="61" t="str">
        <f>HYPERLINK("https://archive.org/details/TCIH8292013","https://archive.org/details/TCIH8292013")</f>
        <v>https://archive.org/details/TCIH8292013</v>
      </c>
    </row>
    <row r="4" spans="1:26" ht="14.4">
      <c r="A4" s="62" t="s">
        <v>3</v>
      </c>
      <c r="B4" s="63">
        <v>0</v>
      </c>
      <c r="C4" s="63">
        <v>9.7222222222222224E-3</v>
      </c>
      <c r="D4" s="63">
        <v>4.3750000000000004E-2</v>
      </c>
      <c r="E4" s="63">
        <v>6.8749999999999992E-2</v>
      </c>
      <c r="F4" s="63">
        <v>7.6388888888888895E-2</v>
      </c>
      <c r="G4" s="63">
        <v>8.0555555555555561E-2</v>
      </c>
      <c r="H4" s="63">
        <v>8.6805555555555566E-2</v>
      </c>
      <c r="I4" s="63">
        <v>9.0972222222222218E-2</v>
      </c>
      <c r="J4" s="63">
        <v>9.7916666666666666E-2</v>
      </c>
      <c r="K4" s="63">
        <v>0.11597222222222221</v>
      </c>
      <c r="L4" s="63"/>
      <c r="M4" s="63"/>
      <c r="N4" s="63"/>
      <c r="O4" s="63"/>
      <c r="P4" s="63"/>
      <c r="Q4" s="63"/>
      <c r="R4" s="63"/>
      <c r="S4" s="64"/>
      <c r="T4" s="64"/>
      <c r="U4" s="64"/>
      <c r="V4" s="64"/>
      <c r="W4" s="64"/>
      <c r="X4" s="64"/>
      <c r="Y4" s="64"/>
      <c r="Z4" s="64"/>
    </row>
    <row r="5" spans="1:26" ht="14.4">
      <c r="A5" s="58"/>
      <c r="B5" s="58" t="s">
        <v>4</v>
      </c>
      <c r="C5" s="58">
        <v>1966</v>
      </c>
      <c r="D5" s="58">
        <v>2009</v>
      </c>
      <c r="E5" s="58">
        <v>1991</v>
      </c>
      <c r="F5" s="58">
        <v>1632</v>
      </c>
      <c r="G5" s="58">
        <v>1877</v>
      </c>
      <c r="H5" s="58">
        <v>1958</v>
      </c>
      <c r="I5" s="58">
        <v>2000</v>
      </c>
      <c r="J5" s="58" t="s">
        <v>235</v>
      </c>
      <c r="K5" s="58" t="s">
        <v>22</v>
      </c>
      <c r="S5" s="65"/>
      <c r="T5" s="65"/>
      <c r="U5" s="65"/>
      <c r="V5" s="65"/>
      <c r="W5" s="65"/>
      <c r="X5" s="65"/>
      <c r="Z5" s="65"/>
    </row>
    <row r="6" spans="1:26" ht="15.75" customHeight="1">
      <c r="A6" s="66" t="s">
        <v>23</v>
      </c>
      <c r="B6" s="67"/>
      <c r="C6" s="67"/>
      <c r="D6" s="68">
        <v>2</v>
      </c>
      <c r="E6" s="67"/>
      <c r="F6" s="67"/>
      <c r="G6" s="68">
        <v>2</v>
      </c>
      <c r="H6" s="67"/>
      <c r="I6" s="67"/>
      <c r="J6" s="67"/>
      <c r="K6" s="67"/>
      <c r="L6" s="67"/>
      <c r="M6" s="67"/>
      <c r="N6" s="67"/>
      <c r="O6" s="67"/>
      <c r="P6" s="67"/>
      <c r="Q6" s="67"/>
      <c r="R6" s="66" t="s">
        <v>23</v>
      </c>
      <c r="S6" s="67"/>
      <c r="T6" s="67"/>
      <c r="U6" s="67"/>
      <c r="V6" s="67"/>
      <c r="W6" s="67"/>
      <c r="X6" s="67"/>
      <c r="Y6" s="67"/>
      <c r="Z6" s="67"/>
    </row>
    <row r="7" spans="1:26" ht="15.75" customHeight="1">
      <c r="A7" s="69" t="s">
        <v>24</v>
      </c>
      <c r="B7" s="70"/>
      <c r="C7" s="71">
        <v>2</v>
      </c>
      <c r="D7" s="70"/>
      <c r="E7" s="71">
        <v>2</v>
      </c>
      <c r="F7" s="71">
        <v>2</v>
      </c>
      <c r="G7" s="70"/>
      <c r="H7" s="71">
        <v>2</v>
      </c>
      <c r="I7" s="71">
        <v>2</v>
      </c>
      <c r="J7" s="71">
        <v>2</v>
      </c>
      <c r="K7" s="70"/>
      <c r="L7" s="70"/>
      <c r="M7" s="70"/>
      <c r="N7" s="70"/>
      <c r="O7" s="70"/>
      <c r="P7" s="70"/>
      <c r="Q7" s="70"/>
      <c r="R7" s="69" t="s">
        <v>24</v>
      </c>
      <c r="S7" s="70"/>
      <c r="T7" s="70"/>
      <c r="U7" s="70"/>
      <c r="V7" s="70"/>
      <c r="W7" s="70"/>
      <c r="X7" s="70"/>
      <c r="Y7" s="70"/>
      <c r="Z7" s="70"/>
    </row>
    <row r="8" spans="1:26" ht="15.75" customHeight="1">
      <c r="A8" s="66" t="s">
        <v>25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6" t="s">
        <v>25</v>
      </c>
      <c r="S8" s="67"/>
      <c r="T8" s="67"/>
      <c r="U8" s="67"/>
      <c r="V8" s="67"/>
      <c r="W8" s="67"/>
      <c r="X8" s="67"/>
      <c r="Y8" s="67"/>
      <c r="Z8" s="67"/>
    </row>
    <row r="9" spans="1:26" ht="15.75" customHeight="1">
      <c r="A9" s="69" t="s">
        <v>26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69" t="s">
        <v>26</v>
      </c>
      <c r="S9" s="70"/>
      <c r="T9" s="70"/>
      <c r="U9" s="70"/>
      <c r="V9" s="70"/>
      <c r="W9" s="70"/>
      <c r="X9" s="70"/>
      <c r="Y9" s="70"/>
      <c r="Z9" s="70"/>
    </row>
    <row r="10" spans="1:26" ht="15.75" customHeight="1">
      <c r="A10" s="66" t="s">
        <v>27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6" t="s">
        <v>99</v>
      </c>
      <c r="S10" s="67"/>
      <c r="T10" s="67"/>
      <c r="U10" s="67"/>
      <c r="V10" s="67"/>
      <c r="W10" s="67"/>
      <c r="X10" s="67"/>
      <c r="Y10" s="67"/>
      <c r="Z10" s="67"/>
    </row>
    <row r="11" spans="1:26" ht="15.75" customHeight="1">
      <c r="A11" s="73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69" t="s">
        <v>100</v>
      </c>
      <c r="S11" s="70"/>
      <c r="T11" s="70"/>
      <c r="U11" s="70"/>
      <c r="V11" s="70"/>
      <c r="W11" s="70"/>
      <c r="X11" s="70"/>
      <c r="Y11" s="70"/>
      <c r="Z11" s="70"/>
    </row>
    <row r="12" spans="1:26" ht="15.75" customHeight="1">
      <c r="A12" s="74" t="s">
        <v>28</v>
      </c>
      <c r="B12" s="59">
        <v>2</v>
      </c>
      <c r="C12" s="59">
        <v>2</v>
      </c>
      <c r="D12" s="59">
        <v>2</v>
      </c>
      <c r="E12" s="59">
        <v>2</v>
      </c>
      <c r="F12" s="59">
        <v>2</v>
      </c>
      <c r="G12" s="59">
        <v>2</v>
      </c>
      <c r="H12" s="59">
        <v>2</v>
      </c>
      <c r="I12" s="59">
        <v>2</v>
      </c>
      <c r="J12" s="59">
        <v>2</v>
      </c>
      <c r="K12" s="59">
        <v>2</v>
      </c>
      <c r="R12" s="73"/>
    </row>
    <row r="13" spans="1:26" ht="15.75" customHeight="1">
      <c r="A13" s="69" t="s">
        <v>29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4" t="s">
        <v>101</v>
      </c>
      <c r="S13" s="75"/>
      <c r="T13" s="75"/>
      <c r="U13" s="75"/>
      <c r="V13" s="75"/>
      <c r="W13" s="75"/>
      <c r="X13" s="75"/>
      <c r="Y13" s="75"/>
      <c r="Z13" s="75"/>
    </row>
    <row r="14" spans="1:26" ht="15.75" customHeight="1">
      <c r="A14" s="74" t="s">
        <v>30</v>
      </c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8"/>
      <c r="M14" s="78"/>
      <c r="N14" s="78"/>
      <c r="O14" s="78"/>
      <c r="P14" s="78"/>
      <c r="Q14" s="78"/>
      <c r="R14" s="85" t="s">
        <v>102</v>
      </c>
      <c r="S14" s="70"/>
      <c r="T14" s="70"/>
      <c r="U14" s="70"/>
      <c r="V14" s="70"/>
      <c r="W14" s="70"/>
      <c r="X14" s="70"/>
      <c r="Y14" s="70"/>
      <c r="Z14" s="70"/>
    </row>
    <row r="15" spans="1:26" ht="15.75" customHeight="1">
      <c r="A15" s="79" t="s">
        <v>31</v>
      </c>
      <c r="B15" s="76">
        <v>2</v>
      </c>
      <c r="C15" s="75"/>
      <c r="D15" s="75"/>
      <c r="E15" s="75"/>
      <c r="F15" s="75"/>
      <c r="G15" s="75"/>
      <c r="H15" s="75"/>
      <c r="I15" s="75"/>
      <c r="J15" s="75"/>
      <c r="K15" s="76">
        <v>2</v>
      </c>
      <c r="L15" s="80"/>
      <c r="M15" s="80"/>
      <c r="N15" s="80"/>
      <c r="O15" s="80"/>
      <c r="P15" s="80"/>
      <c r="Q15" s="80"/>
      <c r="R15" s="84" t="s">
        <v>102</v>
      </c>
      <c r="S15" s="75"/>
      <c r="T15" s="75"/>
      <c r="U15" s="75"/>
      <c r="V15" s="75"/>
      <c r="W15" s="75"/>
      <c r="X15" s="75"/>
      <c r="Y15" s="75"/>
      <c r="Z15" s="75"/>
    </row>
    <row r="16" spans="1:26" ht="15.75" customHeight="1">
      <c r="A16" s="73"/>
      <c r="B16" s="58"/>
      <c r="C16" s="58"/>
      <c r="D16" s="58"/>
      <c r="E16" s="58"/>
      <c r="F16" s="58"/>
      <c r="G16" s="58"/>
      <c r="H16" s="58"/>
      <c r="I16" s="58"/>
      <c r="J16" s="58"/>
      <c r="K16" s="58"/>
      <c r="R16" s="73"/>
    </row>
    <row r="17" spans="1:26" ht="15.75" customHeight="1">
      <c r="A17" s="66" t="s">
        <v>32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6" t="s">
        <v>103</v>
      </c>
      <c r="S17" s="67"/>
      <c r="T17" s="67"/>
      <c r="U17" s="67"/>
      <c r="V17" s="67"/>
      <c r="W17" s="67"/>
      <c r="X17" s="67"/>
      <c r="Y17" s="67"/>
      <c r="Z17" s="67"/>
    </row>
    <row r="18" spans="1:26" ht="15.75" customHeight="1">
      <c r="A18" s="69" t="s">
        <v>33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8"/>
      <c r="M18" s="78"/>
      <c r="N18" s="78"/>
      <c r="O18" s="78"/>
      <c r="P18" s="78"/>
      <c r="Q18" s="78"/>
      <c r="R18" s="85" t="s">
        <v>102</v>
      </c>
      <c r="S18" s="70"/>
      <c r="T18" s="70"/>
      <c r="U18" s="70"/>
      <c r="V18" s="70"/>
      <c r="W18" s="70"/>
      <c r="X18" s="70"/>
      <c r="Y18" s="70"/>
      <c r="Z18" s="70"/>
    </row>
    <row r="19" spans="1:26" ht="15.75" customHeight="1">
      <c r="A19" s="66" t="s">
        <v>34</v>
      </c>
      <c r="B19" s="67"/>
      <c r="C19" s="68">
        <v>2</v>
      </c>
      <c r="D19" s="68">
        <v>2</v>
      </c>
      <c r="E19" s="68">
        <v>2</v>
      </c>
      <c r="F19" s="68">
        <v>2</v>
      </c>
      <c r="G19" s="68">
        <v>2</v>
      </c>
      <c r="H19" s="68">
        <v>2</v>
      </c>
      <c r="I19" s="68">
        <v>2</v>
      </c>
      <c r="J19" s="68"/>
      <c r="K19" s="67"/>
      <c r="L19" s="81"/>
      <c r="M19" s="81"/>
      <c r="N19" s="81"/>
      <c r="O19" s="81"/>
      <c r="P19" s="81"/>
      <c r="Q19" s="81"/>
      <c r="R19" s="98" t="s">
        <v>102</v>
      </c>
      <c r="S19" s="67"/>
      <c r="T19" s="67"/>
      <c r="U19" s="67"/>
      <c r="V19" s="67"/>
      <c r="W19" s="67"/>
      <c r="X19" s="67"/>
      <c r="Y19" s="67"/>
      <c r="Z19" s="67"/>
    </row>
    <row r="20" spans="1:26" ht="15.75" customHeight="1">
      <c r="A20" s="69" t="s">
        <v>35</v>
      </c>
      <c r="B20" s="70"/>
      <c r="C20" s="70"/>
      <c r="D20" s="70"/>
      <c r="E20" s="70"/>
      <c r="F20" s="70"/>
      <c r="G20" s="70"/>
      <c r="H20" s="70"/>
      <c r="I20" s="70"/>
      <c r="J20" s="71">
        <v>2</v>
      </c>
      <c r="K20" s="70"/>
      <c r="L20" s="78"/>
      <c r="M20" s="78"/>
      <c r="N20" s="78"/>
      <c r="O20" s="78"/>
      <c r="P20" s="78"/>
      <c r="Q20" s="78"/>
      <c r="R20" s="85" t="s">
        <v>102</v>
      </c>
      <c r="S20" s="70"/>
      <c r="T20" s="70"/>
      <c r="U20" s="70"/>
      <c r="V20" s="70"/>
      <c r="W20" s="70"/>
      <c r="X20" s="70"/>
      <c r="Y20" s="70"/>
      <c r="Z20" s="70"/>
    </row>
    <row r="21" spans="1:26" ht="15.75" customHeight="1">
      <c r="A21" s="66" t="s">
        <v>36</v>
      </c>
      <c r="B21" s="67"/>
      <c r="C21" s="68">
        <v>2</v>
      </c>
      <c r="D21" s="68">
        <v>2</v>
      </c>
      <c r="E21" s="68">
        <v>2</v>
      </c>
      <c r="F21" s="68">
        <v>2</v>
      </c>
      <c r="G21" s="68">
        <v>2</v>
      </c>
      <c r="H21" s="68">
        <v>2</v>
      </c>
      <c r="I21" s="68">
        <v>2</v>
      </c>
      <c r="J21" s="68">
        <v>2</v>
      </c>
      <c r="K21" s="67"/>
      <c r="L21" s="81"/>
      <c r="M21" s="81"/>
      <c r="N21" s="81"/>
      <c r="O21" s="81"/>
      <c r="P21" s="81"/>
      <c r="Q21" s="81"/>
      <c r="R21" s="98" t="s">
        <v>102</v>
      </c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82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8"/>
      <c r="M22" s="78"/>
      <c r="N22" s="78"/>
      <c r="O22" s="78"/>
      <c r="P22" s="78"/>
      <c r="Q22" s="78"/>
      <c r="R22" s="85" t="s">
        <v>102</v>
      </c>
      <c r="S22" s="70"/>
      <c r="T22" s="70"/>
      <c r="U22" s="70"/>
      <c r="V22" s="70"/>
      <c r="W22" s="70"/>
      <c r="X22" s="70"/>
      <c r="Y22" s="70"/>
      <c r="Z22" s="70"/>
    </row>
    <row r="23" spans="1:26" ht="15.75" customHeight="1">
      <c r="A23" s="73"/>
      <c r="R23" s="73"/>
    </row>
    <row r="24" spans="1:26" ht="15.75" customHeight="1">
      <c r="A24" s="74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4" t="s">
        <v>104</v>
      </c>
      <c r="S24" s="75"/>
      <c r="T24" s="75"/>
      <c r="U24" s="75"/>
      <c r="V24" s="75"/>
      <c r="W24" s="75"/>
      <c r="X24" s="75"/>
      <c r="Y24" s="75"/>
      <c r="Z24" s="75"/>
    </row>
    <row r="25" spans="1:26" ht="15.75" customHeight="1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69" t="s">
        <v>105</v>
      </c>
      <c r="S25" s="70"/>
      <c r="T25" s="70"/>
      <c r="U25" s="70"/>
      <c r="V25" s="70"/>
      <c r="W25" s="70"/>
      <c r="X25" s="70"/>
      <c r="Y25" s="70"/>
      <c r="Z25" s="70"/>
    </row>
    <row r="26" spans="1:26" ht="15.75" customHeight="1">
      <c r="A26" s="74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4" t="s">
        <v>106</v>
      </c>
      <c r="S26" s="75"/>
      <c r="T26" s="75"/>
      <c r="U26" s="75"/>
      <c r="V26" s="75"/>
      <c r="W26" s="75"/>
      <c r="X26" s="75"/>
      <c r="Y26" s="75"/>
      <c r="Z26" s="75"/>
    </row>
    <row r="27" spans="1:26" ht="15.75" customHeight="1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69" t="s">
        <v>107</v>
      </c>
      <c r="S27" s="70"/>
      <c r="T27" s="70"/>
      <c r="U27" s="70"/>
      <c r="V27" s="70"/>
      <c r="W27" s="70"/>
      <c r="X27" s="70"/>
      <c r="Y27" s="70"/>
      <c r="Z27" s="70"/>
    </row>
    <row r="28" spans="1:26" ht="15.75" customHeight="1">
      <c r="A28" s="83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4" t="s">
        <v>102</v>
      </c>
      <c r="S28" s="75"/>
      <c r="T28" s="75"/>
      <c r="U28" s="75"/>
      <c r="V28" s="75"/>
      <c r="W28" s="75"/>
      <c r="X28" s="75"/>
      <c r="Y28" s="75"/>
      <c r="Z28" s="75"/>
    </row>
    <row r="29" spans="1:26" ht="15.75" customHeight="1">
      <c r="A29" s="82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85" t="s">
        <v>102</v>
      </c>
      <c r="S29" s="70"/>
      <c r="T29" s="70"/>
      <c r="U29" s="70"/>
      <c r="V29" s="70"/>
      <c r="W29" s="70"/>
      <c r="X29" s="70"/>
      <c r="Y29" s="70"/>
      <c r="Z29" s="70"/>
    </row>
    <row r="30" spans="1:26" ht="15.75" customHeight="1">
      <c r="A30" s="73"/>
      <c r="R30" s="73"/>
    </row>
    <row r="31" spans="1:26" ht="15.75" customHeight="1">
      <c r="A31" s="66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6" t="s">
        <v>108</v>
      </c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82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85" t="s">
        <v>102</v>
      </c>
      <c r="S32" s="70"/>
      <c r="T32" s="70"/>
      <c r="U32" s="70"/>
      <c r="V32" s="70"/>
      <c r="W32" s="70"/>
      <c r="X32" s="70"/>
      <c r="Y32" s="70"/>
      <c r="Z32" s="70"/>
    </row>
    <row r="33" spans="1:26" ht="15.75" customHeight="1">
      <c r="A33" s="66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6" t="s">
        <v>109</v>
      </c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69" t="s">
        <v>110</v>
      </c>
      <c r="S34" s="70"/>
      <c r="T34" s="70"/>
      <c r="U34" s="70"/>
      <c r="V34" s="70"/>
      <c r="W34" s="70"/>
      <c r="X34" s="70"/>
      <c r="Y34" s="70"/>
      <c r="Z34" s="70"/>
    </row>
  </sheetData>
  <hyperlinks>
    <hyperlink ref="A3" r:id="rId1" display="https://archive.org/details/TCIH8292013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423</vt:i4>
      </vt:variant>
    </vt:vector>
  </HeadingPairs>
  <TitlesOfParts>
    <vt:vector size="423" baseType="lpstr">
      <vt:lpstr>ChevLocalNewsJuly3_R</vt:lpstr>
      <vt:lpstr>ChevLocalNewsJuly3_S</vt:lpstr>
      <vt:lpstr>ChevLocalNewsJuly3_L</vt:lpstr>
      <vt:lpstr>ChevLocalNewsJuly10_R</vt:lpstr>
      <vt:lpstr>ChevLocalNewsJuly10_S</vt:lpstr>
      <vt:lpstr>ChevLocalNewsJuly10_L</vt:lpstr>
      <vt:lpstr>ChevLocalNewsJuly17_R</vt:lpstr>
      <vt:lpstr>ChevLocalNewsJuly17_S</vt:lpstr>
      <vt:lpstr>ChevLocalNewsJuly17_L</vt:lpstr>
      <vt:lpstr>ChevLocalNewsJuly24_R</vt:lpstr>
      <vt:lpstr>ChevLocalNewsJuly24_S</vt:lpstr>
      <vt:lpstr>ChevLocalNewsJuly24_L</vt:lpstr>
      <vt:lpstr>ChevLocalNewsJuly31_R</vt:lpstr>
      <vt:lpstr>ChevLocalNewsJuly31_S</vt:lpstr>
      <vt:lpstr>ChevLocalNewsJuly31_L</vt:lpstr>
      <vt:lpstr>ChevLocalNewsAugust7_R</vt:lpstr>
      <vt:lpstr>ChevLocalNewsAugust7_S</vt:lpstr>
      <vt:lpstr>ChevLocalNewsAugust7_L</vt:lpstr>
      <vt:lpstr>ChevLocalNewsAug.14_R</vt:lpstr>
      <vt:lpstr>ChevLocalNewsAug.14_S</vt:lpstr>
      <vt:lpstr>ChevLocalNewsAug.14_L</vt:lpstr>
      <vt:lpstr>Scotinterveiw_R</vt:lpstr>
      <vt:lpstr>Scotinterveiw_S</vt:lpstr>
      <vt:lpstr>Scotinterveiw_L</vt:lpstr>
      <vt:lpstr>2ndWeekendNewscastJuly292012_R</vt:lpstr>
      <vt:lpstr>2ndWeekendNewscastJuly292012_S</vt:lpstr>
      <vt:lpstr>2ndWeekendNewscastJuly292012_L</vt:lpstr>
      <vt:lpstr>Sept2SMN_R</vt:lpstr>
      <vt:lpstr>Sept2SMN_S</vt:lpstr>
      <vt:lpstr>Sept2SMN_L</vt:lpstr>
      <vt:lpstr>SndMrnngNwsSptmbr92012_R</vt:lpstr>
      <vt:lpstr>SndMrnngNwsSptmbr92012_S</vt:lpstr>
      <vt:lpstr>SndMrnngNwsSptmbr92012_L</vt:lpstr>
      <vt:lpstr>SMNSeptember162012_R</vt:lpstr>
      <vt:lpstr>SMNSeptember162012_S</vt:lpstr>
      <vt:lpstr>SMNSeptember162012_L</vt:lpstr>
      <vt:lpstr>SMNSeptember232012_R</vt:lpstr>
      <vt:lpstr>SMNSeptember232012_S</vt:lpstr>
      <vt:lpstr>SMNSeptember232012_L</vt:lpstr>
      <vt:lpstr>LNUSeptember302012_R</vt:lpstr>
      <vt:lpstr>LNUSeptember302012_S</vt:lpstr>
      <vt:lpstr>LNUSeptember302012_L</vt:lpstr>
      <vt:lpstr>LNUOctober72012_R</vt:lpstr>
      <vt:lpstr>LNUOctober72012_S</vt:lpstr>
      <vt:lpstr>LNUOctober72012_L</vt:lpstr>
      <vt:lpstr>LNUOctober142014_R</vt:lpstr>
      <vt:lpstr>LNUOctober142014_S</vt:lpstr>
      <vt:lpstr>LNUOctober142014_L</vt:lpstr>
      <vt:lpstr>SMNOctober212012_R</vt:lpstr>
      <vt:lpstr>SMNOctober212012_S</vt:lpstr>
      <vt:lpstr>SMNOctober212012_L</vt:lpstr>
      <vt:lpstr>LNUOctober282012_R</vt:lpstr>
      <vt:lpstr>LNUOctober282012_S</vt:lpstr>
      <vt:lpstr>LNUOctober282012_L</vt:lpstr>
      <vt:lpstr>LNUNovember42012_R</vt:lpstr>
      <vt:lpstr>LNUNovember42012_S</vt:lpstr>
      <vt:lpstr>LNUNovember42012_L</vt:lpstr>
      <vt:lpstr>LNUNovember182012_R</vt:lpstr>
      <vt:lpstr>LNUNovember182012_S</vt:lpstr>
      <vt:lpstr>LNUNovember182012_L</vt:lpstr>
      <vt:lpstr>LNUNovember252012_R</vt:lpstr>
      <vt:lpstr>LNUNovember252012_S</vt:lpstr>
      <vt:lpstr>LNUNovember252012_L</vt:lpstr>
      <vt:lpstr>5pmNewscastNovember262012_R</vt:lpstr>
      <vt:lpstr>5pmNewscastNovember262012_S</vt:lpstr>
      <vt:lpstr>5pmNewscastNovember262012_L</vt:lpstr>
      <vt:lpstr>AfternoonNewsDecember12012_R</vt:lpstr>
      <vt:lpstr>AfternoonNewsDecember12012_S</vt:lpstr>
      <vt:lpstr>AfternoonNewsDecember12012_L</vt:lpstr>
      <vt:lpstr>SMNFebruary102013_R</vt:lpstr>
      <vt:lpstr>SMNFebruary102013_S</vt:lpstr>
      <vt:lpstr>SMNFebruary102013_L</vt:lpstr>
      <vt:lpstr>12pmnewsfeb152013_R</vt:lpstr>
      <vt:lpstr>12pmnewsfeb152013_S</vt:lpstr>
      <vt:lpstr>12pmnewsfeb152013_L</vt:lpstr>
      <vt:lpstr>3pmnewsfeb182013_R</vt:lpstr>
      <vt:lpstr>3pmnewsfeb182013_S</vt:lpstr>
      <vt:lpstr>3pmnewsfeb182013_L</vt:lpstr>
      <vt:lpstr>12pmnewsfeb192013_R</vt:lpstr>
      <vt:lpstr>12pmnewsfeb192013_S</vt:lpstr>
      <vt:lpstr>12pmnewsfeb192013_L</vt:lpstr>
      <vt:lpstr>8amnews3272013_R</vt:lpstr>
      <vt:lpstr>8amnews3272013_S</vt:lpstr>
      <vt:lpstr>8amnews3272013_L</vt:lpstr>
      <vt:lpstr>7amnews3292013_R</vt:lpstr>
      <vt:lpstr>7amnews3292013_S</vt:lpstr>
      <vt:lpstr>7amnews3292013_L</vt:lpstr>
      <vt:lpstr>6AMNewsAug122013_R</vt:lpstr>
      <vt:lpstr>6AMNewsAug122013_S</vt:lpstr>
      <vt:lpstr>6AMNewsAug122013_L</vt:lpstr>
      <vt:lpstr>NEWS81113_R</vt:lpstr>
      <vt:lpstr>NEWS81113_S</vt:lpstr>
      <vt:lpstr>NEWS81113_L</vt:lpstr>
      <vt:lpstr>NtnlNwsUpdtNvmbr42012_R</vt:lpstr>
      <vt:lpstr>NtnlNwsUpdtNvmbr42012_S</vt:lpstr>
      <vt:lpstr>NtnlNwsUpdtNvmbr42012_L</vt:lpstr>
      <vt:lpstr>TCIH8292013_R</vt:lpstr>
      <vt:lpstr>TCIH8292013_S</vt:lpstr>
      <vt:lpstr>TCIH8292013_L</vt:lpstr>
      <vt:lpstr>Aug13FoxComputerAd_R</vt:lpstr>
      <vt:lpstr>Aug13FoxComputerAd_S</vt:lpstr>
      <vt:lpstr>Aug13FoxComputerAd_L</vt:lpstr>
      <vt:lpstr>SSUDecember122012_R</vt:lpstr>
      <vt:lpstr>SSUDecember122012_S</vt:lpstr>
      <vt:lpstr>SSUDecember122012_L</vt:lpstr>
      <vt:lpstr>2010_0920SstrsArPwrOtg_R</vt:lpstr>
      <vt:lpstr>2010_0920SstrsArPwrOtg_S</vt:lpstr>
      <vt:lpstr>2010_0920SstrsArPwrOtg_L</vt:lpstr>
      <vt:lpstr>1110KbndNewsWarmsSpringsFire_R</vt:lpstr>
      <vt:lpstr>1110KbndNewsWarmsSpringsFire_S</vt:lpstr>
      <vt:lpstr>1110KbndNewsWarmsSpringsFire_L</vt:lpstr>
      <vt:lpstr>FireUpdateRoosterRockFire_R</vt:lpstr>
      <vt:lpstr>FireUpdateRoosterRockFire_S</vt:lpstr>
      <vt:lpstr>FireUpdateRoosterRockFire_L</vt:lpstr>
      <vt:lpstr>LowerDeschutesFireComplex_R</vt:lpstr>
      <vt:lpstr>LowerDeschutesFireComplex_S</vt:lpstr>
      <vt:lpstr>LowerDeschutesFireComplex_L</vt:lpstr>
      <vt:lpstr>1110KbndRdNwsFr10mRprt_R</vt:lpstr>
      <vt:lpstr>1110KbndRdNwsFr10mRprt_S</vt:lpstr>
      <vt:lpstr>1110KbndRdNwsFr10mRprt_L</vt:lpstr>
      <vt:lpstr>5-31-12FireSeasonPreview_R</vt:lpstr>
      <vt:lpstr>5-31-12FireSeasonPreview_S</vt:lpstr>
      <vt:lpstr>5-31-12FireSeasonPreview_L</vt:lpstr>
      <vt:lpstr>KbndMoringNews_R</vt:lpstr>
      <vt:lpstr>KbndMoringNews_S</vt:lpstr>
      <vt:lpstr>KbndMoringNews_L</vt:lpstr>
      <vt:lpstr>Kbnd500News_R</vt:lpstr>
      <vt:lpstr>Kbnd500News_S</vt:lpstr>
      <vt:lpstr>Kbnd500News_L</vt:lpstr>
      <vt:lpstr>KbndNews02-04-11_R</vt:lpstr>
      <vt:lpstr>KbndNews02-04-11_S</vt:lpstr>
      <vt:lpstr>KbndNews02-04-11_L</vt:lpstr>
      <vt:lpstr>KbndNews01-03-11_R</vt:lpstr>
      <vt:lpstr>KbndNews01-03-11_S</vt:lpstr>
      <vt:lpstr>KbndNews01-03-11_L</vt:lpstr>
      <vt:lpstr>2010_0826KbndNoonNews_R</vt:lpstr>
      <vt:lpstr>2010_0826KbndNoonNews_S</vt:lpstr>
      <vt:lpstr>2010_0826KbndNoonNews_L</vt:lpstr>
      <vt:lpstr>KbndNews02-07-11_R</vt:lpstr>
      <vt:lpstr>KbndNews02-07-11_S</vt:lpstr>
      <vt:lpstr>KbndNews02-07-11_L</vt:lpstr>
      <vt:lpstr>NoonNews-KchaRadio_R</vt:lpstr>
      <vt:lpstr>NoonNews-KchaRadio_S</vt:lpstr>
      <vt:lpstr>NoonNews-KchaRadio_L</vt:lpstr>
      <vt:lpstr>LumberjackNewsRadioDec32014_R</vt:lpstr>
      <vt:lpstr>LumberjackNewsRadioDec32014_S</vt:lpstr>
      <vt:lpstr>LumberjackNewsRadioDec32014_L</vt:lpstr>
      <vt:lpstr>MothersDayInShelbyCounty_R</vt:lpstr>
      <vt:lpstr>MothersDayInShelbyCounty_S</vt:lpstr>
      <vt:lpstr>MothersDayInShelbyCounty_L</vt:lpstr>
      <vt:lpstr>UrgentCallHelpLorenzo_R</vt:lpstr>
      <vt:lpstr>UrgentCallHelpLorenzo_S</vt:lpstr>
      <vt:lpstr>UrgentCallHelpLorenzo_L</vt:lpstr>
      <vt:lpstr>ESJapan1_R</vt:lpstr>
      <vt:lpstr>ESJapan1_S</vt:lpstr>
      <vt:lpstr>ESJapan1_L</vt:lpstr>
      <vt:lpstr>Insight_100714_R</vt:lpstr>
      <vt:lpstr>Insight_100714_S</vt:lpstr>
      <vt:lpstr>Insight_100714_L</vt:lpstr>
      <vt:lpstr>ApisonTornadoPart2_R</vt:lpstr>
      <vt:lpstr>ApisonTornadoPart2_S</vt:lpstr>
      <vt:lpstr>ApisonTornadoPart2_L</vt:lpstr>
      <vt:lpstr>VolunteerEmergencyResponders_R</vt:lpstr>
      <vt:lpstr>VolunteerEmergencyResponders_S</vt:lpstr>
      <vt:lpstr>VolunteerEmergencyResponders_L</vt:lpstr>
      <vt:lpstr>Blackout2003 - item1_R</vt:lpstr>
      <vt:lpstr>Blackout2003 - item1_S</vt:lpstr>
      <vt:lpstr>Blackout2003 - item1_L</vt:lpstr>
      <vt:lpstr>Blackout2003-item 15_R</vt:lpstr>
      <vt:lpstr>Blackout2003-item 15_S</vt:lpstr>
      <vt:lpstr>Blackout2003-item 15_L</vt:lpstr>
      <vt:lpstr>Blackout2003-item 16_R</vt:lpstr>
      <vt:lpstr>Blackout2003-item 16_S</vt:lpstr>
      <vt:lpstr>Blackout2003-item 16_L</vt:lpstr>
      <vt:lpstr>HurricaneIreneDelawareitem1_R</vt:lpstr>
      <vt:lpstr>HurricaneIreneDelawareitem1_S</vt:lpstr>
      <vt:lpstr>HurricaneIreneDelawareitem1_L</vt:lpstr>
      <vt:lpstr>HurricaneIreneDelawareitem3_R</vt:lpstr>
      <vt:lpstr>HurricaneIreneDelawareitem3_S</vt:lpstr>
      <vt:lpstr>HurricaneIreneDelawareitem3_L</vt:lpstr>
      <vt:lpstr>HurricaneIreneDelawareitem20_R</vt:lpstr>
      <vt:lpstr>HurricaneIreneDelawareitem20_S</vt:lpstr>
      <vt:lpstr>HurricaneIreneDelawareitem20_L</vt:lpstr>
      <vt:lpstr>HurricaneIreneDelawareitem24_R</vt:lpstr>
      <vt:lpstr>HurricaneIreneDelawareitem24_S</vt:lpstr>
      <vt:lpstr>HurricaneIreneDelawareitem24_L</vt:lpstr>
      <vt:lpstr>FallSevereWeather_R</vt:lpstr>
      <vt:lpstr>FallSevereWeather_S</vt:lpstr>
      <vt:lpstr>FallSevereWeather_L</vt:lpstr>
      <vt:lpstr> NIU shootings_R</vt:lpstr>
      <vt:lpstr> NIU shootings_S</vt:lpstr>
      <vt:lpstr> NIU shootings_L</vt:lpstr>
      <vt:lpstr>95WIILROCKNIUShootingscalls_R</vt:lpstr>
      <vt:lpstr>95WIILROCKNIUShootingscalls_S</vt:lpstr>
      <vt:lpstr>95WIILROCKNIUShootingscalls_L</vt:lpstr>
      <vt:lpstr>BuildingBridgesNewYorkers_R</vt:lpstr>
      <vt:lpstr>BuildingBridgesNewYorkers_S</vt:lpstr>
      <vt:lpstr>BuildingBridgesNewYorkers_L</vt:lpstr>
      <vt:lpstr>BreakingNews_201502_R</vt:lpstr>
      <vt:lpstr>BreakingNews_201502_S</vt:lpstr>
      <vt:lpstr>BreakingNews_201502_L</vt:lpstr>
      <vt:lpstr>WisconsinTibetanRadio_R</vt:lpstr>
      <vt:lpstr>WisconsinTibetanRadio_S</vt:lpstr>
      <vt:lpstr>WisconsinTibetanRadio_L</vt:lpstr>
      <vt:lpstr>SwineFluParanoia_R</vt:lpstr>
      <vt:lpstr>SwineFluParanoia_S</vt:lpstr>
      <vt:lpstr>SwineFluParanoia_L</vt:lpstr>
      <vt:lpstr>SwineFluInIreland_R</vt:lpstr>
      <vt:lpstr>SwineFluInIreland_S</vt:lpstr>
      <vt:lpstr>SwineFluInIreland_L</vt:lpstr>
      <vt:lpstr>swineflueepidemic_R</vt:lpstr>
      <vt:lpstr>swineflueepidemic_S</vt:lpstr>
      <vt:lpstr>swineflueepidemic_L</vt:lpstr>
      <vt:lpstr>swineflueepidemic (2)_R</vt:lpstr>
      <vt:lpstr>swineflueepidemic (2)_S</vt:lpstr>
      <vt:lpstr>swineflueepidemic (2)_L</vt:lpstr>
      <vt:lpstr>SwineFluPitch_R</vt:lpstr>
      <vt:lpstr>SwineFluPitch_S</vt:lpstr>
      <vt:lpstr>SwineFluPitch_L</vt:lpstr>
      <vt:lpstr>911-aSpiritualEmergency_R</vt:lpstr>
      <vt:lpstr>911-aSpiritualEmergency_S</vt:lpstr>
      <vt:lpstr>911-aSpiritualEmergency_L</vt:lpstr>
      <vt:lpstr>GoodNewsRadio4_R</vt:lpstr>
      <vt:lpstr>GoodNewsRadio4_S</vt:lpstr>
      <vt:lpstr>GoodNewsRadio4_L</vt:lpstr>
      <vt:lpstr>DstrctPllngLctnDsstr_R</vt:lpstr>
      <vt:lpstr>DstrctPllngLctnDsstr_S</vt:lpstr>
      <vt:lpstr>DstrctPllngLctnDsstr_L</vt:lpstr>
      <vt:lpstr>WtdyReporterBarred_R</vt:lpstr>
      <vt:lpstr>WtdyReporterBarred_S</vt:lpstr>
      <vt:lpstr>WtdyReporterBarred_L</vt:lpstr>
      <vt:lpstr>ColoradoWildfire-08-16-12_R</vt:lpstr>
      <vt:lpstr>ColoradoWildfire-08-16-12_S</vt:lpstr>
      <vt:lpstr>ColoradoWildfire-08-16-12_L</vt:lpstr>
      <vt:lpstr>tth_120517_R</vt:lpstr>
      <vt:lpstr>tth_120517_S</vt:lpstr>
      <vt:lpstr>tth_120517_L</vt:lpstr>
      <vt:lpstr>EBOLAPandemicHoax_R</vt:lpstr>
      <vt:lpstr>EBOLAPandemicHoax_S</vt:lpstr>
      <vt:lpstr>EBOLAPandemicHoax_L</vt:lpstr>
      <vt:lpstr>ESGlobalHeat_R</vt:lpstr>
      <vt:lpstr>ESGlobalHeat_S</vt:lpstr>
      <vt:lpstr>ESGlobalHeat_L</vt:lpstr>
      <vt:lpstr>SpaceCoast08312013_20130831_R</vt:lpstr>
      <vt:lpstr>SpaceCoast08312013_20130831_S</vt:lpstr>
      <vt:lpstr>SpaceCoast08312013_20130831_L</vt:lpstr>
      <vt:lpstr>SpaceCoastRadioNews09032013_R</vt:lpstr>
      <vt:lpstr>SpaceCoastRadioNews09032013_S</vt:lpstr>
      <vt:lpstr>SpaceCoastRadioNews09032013_L</vt:lpstr>
      <vt:lpstr>SpaceCoastRadioNews09082013_R</vt:lpstr>
      <vt:lpstr>SpaceCoastRadioNews09082013_S</vt:lpstr>
      <vt:lpstr>SpaceCoastRadioNews09082013_L</vt:lpstr>
      <vt:lpstr>SpaceCoastRadioNEWS07162013_R</vt:lpstr>
      <vt:lpstr>SpaceCoastRadioNEWS07162013_S</vt:lpstr>
      <vt:lpstr>SpaceCoastRadioNEWS07162013_L</vt:lpstr>
      <vt:lpstr>SpaceCoastRadioNews09052013_R</vt:lpstr>
      <vt:lpstr>SpaceCoastRadioNews09052013_S</vt:lpstr>
      <vt:lpstr>SpaceCoastRadioNews09052013_L</vt:lpstr>
      <vt:lpstr>SpaceCoastRadioNews09122013_R</vt:lpstr>
      <vt:lpstr>SpaceCoastRadioNews09122013_S</vt:lpstr>
      <vt:lpstr>SpaceCoastRadioNews09122013_L</vt:lpstr>
      <vt:lpstr>SpaceCoastRadioNEWS07252013_R</vt:lpstr>
      <vt:lpstr>SpaceCoastRadioNEWS07252013_S</vt:lpstr>
      <vt:lpstr>SpaceCoastRadioNEWS07252013_L</vt:lpstr>
      <vt:lpstr>SpaceCoastRadioNEWS07272013_R</vt:lpstr>
      <vt:lpstr>SpaceCoastRadioNEWS07272013_S</vt:lpstr>
      <vt:lpstr>SpaceCoastRadioNEWS07272013_L</vt:lpstr>
      <vt:lpstr>SpaceCoastRadioNews09072013_R</vt:lpstr>
      <vt:lpstr>SpaceCoastRadioNews09072013_S</vt:lpstr>
      <vt:lpstr>SpaceCoastRadioNews09072013_L</vt:lpstr>
      <vt:lpstr>SpaceCoastRadioNEWS07152013_R</vt:lpstr>
      <vt:lpstr>SpaceCoastRadioNEWS07152013_S</vt:lpstr>
      <vt:lpstr>SpaceCoastRadioNEWS07152013_L</vt:lpstr>
      <vt:lpstr>SpaceCoastRadioNews09062013_R</vt:lpstr>
      <vt:lpstr>SpaceCoastRadioNews09062013_S</vt:lpstr>
      <vt:lpstr>SpaceCoastRadioNews09062013_L</vt:lpstr>
      <vt:lpstr>SpaceCoastRadioNEWS08012013_R</vt:lpstr>
      <vt:lpstr>SpaceCoastRadioNEWS08012013_S</vt:lpstr>
      <vt:lpstr>SpaceCoastRadioNEWS08012013_L</vt:lpstr>
      <vt:lpstr>SpaceCoastRadioNEWS07242013_R</vt:lpstr>
      <vt:lpstr>SpaceCoastRadioNEWS07242013_S</vt:lpstr>
      <vt:lpstr>SpaceCoastRadioNEWS07242013_L</vt:lpstr>
      <vt:lpstr>SpaceCoastRadioNEWS08062013_R</vt:lpstr>
      <vt:lpstr>SpaceCoastRadioNEWS08062013_S</vt:lpstr>
      <vt:lpstr>SpaceCoastRadioNEWS08062013_L</vt:lpstr>
      <vt:lpstr>SpaceCoastRadioNews08302013_R</vt:lpstr>
      <vt:lpstr>SpaceCoastRadioNews08302013_S</vt:lpstr>
      <vt:lpstr>SpaceCoastRadioNews08302013_L</vt:lpstr>
      <vt:lpstr>SpaceCoastRadioNEWS07312013_R</vt:lpstr>
      <vt:lpstr>SpaceCoastRadioNEWS07312013_S</vt:lpstr>
      <vt:lpstr>SpaceCoastRadioNEWS07312013_L</vt:lpstr>
      <vt:lpstr>SpaceCoastRadioNews09172013_R</vt:lpstr>
      <vt:lpstr>SpaceCoastRadioNews09172013_S</vt:lpstr>
      <vt:lpstr>SpaceCoastRadioNews09172013_L</vt:lpstr>
      <vt:lpstr>SpaceCoastRadioNews08242013_R</vt:lpstr>
      <vt:lpstr>SpaceCoastRadioNews08242013_S</vt:lpstr>
      <vt:lpstr>SpaceCoastRadioNews08242013_L</vt:lpstr>
      <vt:lpstr>SpaceCoastRadioNews08292013_R</vt:lpstr>
      <vt:lpstr>SpaceCoastRadioNews08292013_S</vt:lpstr>
      <vt:lpstr>SpaceCoastRadioNews08292013_L</vt:lpstr>
      <vt:lpstr>SpaceCoastRadioNews09112013_R</vt:lpstr>
      <vt:lpstr>SpaceCoastRadioNews09112013_S</vt:lpstr>
      <vt:lpstr>SpaceCoastRadioNews09112013_L</vt:lpstr>
      <vt:lpstr>SpaceCoastRadioNews09162013_R</vt:lpstr>
      <vt:lpstr>SpaceCoastRadioNews09162013_S</vt:lpstr>
      <vt:lpstr>SpaceCoastRadioNews09162013_L</vt:lpstr>
      <vt:lpstr>SpaceCoastRadioNEWS07182013_R</vt:lpstr>
      <vt:lpstr>SpaceCoastRadioNEWS07182013_S</vt:lpstr>
      <vt:lpstr>SpaceCoastRadioNEWS07182013_L</vt:lpstr>
      <vt:lpstr>SpaceCoastRadioNews09092013_R</vt:lpstr>
      <vt:lpstr>SpaceCoastRadioNews09092013_S</vt:lpstr>
      <vt:lpstr>SpaceCoastRadioNews09092013_L</vt:lpstr>
      <vt:lpstr>SpaceCoastRadioNEWS07212013_R</vt:lpstr>
      <vt:lpstr>SpaceCoastRadioNEWS07212013_S</vt:lpstr>
      <vt:lpstr>SpaceCoastRadioNEWS07212013_L</vt:lpstr>
      <vt:lpstr>SpaceCoastRadioNEWS08102013_R</vt:lpstr>
      <vt:lpstr>SpaceCoastRadioNEWS08102013_S</vt:lpstr>
      <vt:lpstr>SpaceCoastRadioNEWS08102013_L</vt:lpstr>
      <vt:lpstr>SpaceCoastRadioNEWS08032013_R</vt:lpstr>
      <vt:lpstr>SpaceCoastRadioNEWS08032013_S</vt:lpstr>
      <vt:lpstr>SpaceCoastRadioNEWS08032013_L</vt:lpstr>
      <vt:lpstr>SpaceCoastRadioNEWS08222013_R</vt:lpstr>
      <vt:lpstr>SpaceCoastRadioNEWS08222013_S</vt:lpstr>
      <vt:lpstr>SpaceCoastRadioNEWS08222013_L</vt:lpstr>
      <vt:lpstr>SpaceCoastRadioNEWS07222013_R</vt:lpstr>
      <vt:lpstr>SpaceCoastRadioNEWS07222013_S</vt:lpstr>
      <vt:lpstr>SpaceCoastRadioNEWS07222013_L</vt:lpstr>
      <vt:lpstr>SpaceCoastRadioNews09192013_R</vt:lpstr>
      <vt:lpstr>SpaceCoastRadioNews09192013_S</vt:lpstr>
      <vt:lpstr>SpaceCoastRadioNews09192013_L</vt:lpstr>
      <vt:lpstr>SpaceCoastRadioNews09142013_R</vt:lpstr>
      <vt:lpstr>SpaceCoastRadioNews09142013_S</vt:lpstr>
      <vt:lpstr>SpaceCoastRadioNews09142013_L</vt:lpstr>
      <vt:lpstr>SpaceCoastRadioNEWS07192013_R</vt:lpstr>
      <vt:lpstr>SpaceCoastRadioNEWS07192013_S</vt:lpstr>
      <vt:lpstr>SpaceCoastRadioNEWS07192013_L</vt:lpstr>
      <vt:lpstr>SpaceCoastRadioNEWS07262013_R</vt:lpstr>
      <vt:lpstr>SpaceCoastRadioNEWS07262013_S</vt:lpstr>
      <vt:lpstr>SpaceCoastRadioNEWS07262013_L</vt:lpstr>
      <vt:lpstr>SpaceCoastRadioNEWS08162013_R</vt:lpstr>
      <vt:lpstr>SpaceCoastRadioNEWS08162013_S</vt:lpstr>
      <vt:lpstr>SpaceCoastRadioNEWS08162013_L</vt:lpstr>
      <vt:lpstr>SpaceCoastRadioNews08252013_R</vt:lpstr>
      <vt:lpstr>SpaceCoastRadioNews08252013_S</vt:lpstr>
      <vt:lpstr>SpaceCoastRadioNews08252013_L</vt:lpstr>
      <vt:lpstr>SpaceCoastRadioNews09102013_R</vt:lpstr>
      <vt:lpstr>SpaceCoastRadioNews09102013_S</vt:lpstr>
      <vt:lpstr>SpaceCoastRadioNews09102013_L</vt:lpstr>
      <vt:lpstr>SpaceCoastRadioNews09152013_R</vt:lpstr>
      <vt:lpstr>SpaceCoastRadioNews09152013_S</vt:lpstr>
      <vt:lpstr>SpaceCoastRadioNews09152013_L</vt:lpstr>
      <vt:lpstr>SpaceCoastRadioNEWS08212013_R</vt:lpstr>
      <vt:lpstr>SpaceCoastRadioNEWS08212013_S</vt:lpstr>
      <vt:lpstr>SpaceCoastRadioNEWS08212013_L</vt:lpstr>
      <vt:lpstr>SpaceCoastRadioNews08272013_R</vt:lpstr>
      <vt:lpstr>SpaceCoastRadioNews08272013_S</vt:lpstr>
      <vt:lpstr>SpaceCoastRadioNews08272013_L</vt:lpstr>
      <vt:lpstr>SpaceCoastRadioNEWS07232013_R</vt:lpstr>
      <vt:lpstr>SpaceCoastRadioNEWS07232013_S</vt:lpstr>
      <vt:lpstr>SpaceCoastRadioNEWS07232013_L</vt:lpstr>
      <vt:lpstr>SpaceCoastRadioNEWS08072013_R</vt:lpstr>
      <vt:lpstr>SpaceCoastRadioNEWS08072013_S</vt:lpstr>
      <vt:lpstr>SpaceCoastRadioNEWS08072013_L</vt:lpstr>
      <vt:lpstr>SpaceCoastRadioNEWS08022013_R</vt:lpstr>
      <vt:lpstr>SpaceCoastRadioNEWS08022013_S</vt:lpstr>
      <vt:lpstr>SpaceCoastRadioNEWS08022013_L</vt:lpstr>
      <vt:lpstr>SpaceCoastRadioNews09202013_R</vt:lpstr>
      <vt:lpstr>SpaceCoastRadioNews09202013_S</vt:lpstr>
      <vt:lpstr>SpaceCoastRadioNews09202013_L</vt:lpstr>
      <vt:lpstr>SpaceCoastRadioNews09132013_R</vt:lpstr>
      <vt:lpstr>SpaceCoastRadioNews09132013_S</vt:lpstr>
      <vt:lpstr>SpaceCoastRadioNews09132013_L</vt:lpstr>
      <vt:lpstr>SpaceCoastRadioNews09182013_R</vt:lpstr>
      <vt:lpstr>SpaceCoastRadioNews09182013_S</vt:lpstr>
      <vt:lpstr>SpaceCoastRadioNews09182013_L</vt:lpstr>
      <vt:lpstr>SpaceCoastRadioNews09012013_R</vt:lpstr>
      <vt:lpstr>SpaceCoastRadioNews09012013_S</vt:lpstr>
      <vt:lpstr>SpaceCoastRadioNews09012013_L</vt:lpstr>
      <vt:lpstr>SpaceCoastRadioNEWS07172013_R</vt:lpstr>
      <vt:lpstr>SpaceCoastRadioNEWS07172013_S</vt:lpstr>
      <vt:lpstr>SpaceCoastRadioNEWS07172013_L</vt:lpstr>
      <vt:lpstr>SpaceCoastRadioNEWS08202013_R</vt:lpstr>
      <vt:lpstr>SpaceCoastRadioNEWS08202013_S</vt:lpstr>
      <vt:lpstr>SpaceCoastRadioNEWS08202013_L</vt:lpstr>
      <vt:lpstr>SpaceCoastRadioNews08232013_R</vt:lpstr>
      <vt:lpstr>SpaceCoastRadioNews08232013_S</vt:lpstr>
      <vt:lpstr>SpaceCoastRadioNews08232013_L</vt:lpstr>
      <vt:lpstr>SpaceCoastRadioNEWS08122013_R</vt:lpstr>
      <vt:lpstr>SpaceCoastRadioNEWS08122013_S</vt:lpstr>
      <vt:lpstr>SpaceCoastRadioNEWS08122013_L</vt:lpstr>
      <vt:lpstr>SpaceCoastRadioNEWS08082013_R</vt:lpstr>
      <vt:lpstr>SpaceCoastRadioNEWS08082013_S</vt:lpstr>
      <vt:lpstr>SpaceCoastRadioNEWS08082013_L</vt:lpstr>
      <vt:lpstr>SpaceCoastRadioNEWS08152013_R</vt:lpstr>
      <vt:lpstr>SpaceCoastRadioNEWS08152013_S</vt:lpstr>
      <vt:lpstr>SpaceCoastRadioNEWS08152013_L</vt:lpstr>
      <vt:lpstr>SpaceCoastRadioNEWS07302013_R</vt:lpstr>
      <vt:lpstr>SpaceCoastRadioNEWS07302013_S</vt:lpstr>
      <vt:lpstr>SpaceCoastRadioNEWS07302013_L</vt:lpstr>
      <vt:lpstr>SpaceCoastRadioNEWS08142013_R</vt:lpstr>
      <vt:lpstr>SpaceCoastRadioNEWS08142013_S</vt:lpstr>
      <vt:lpstr>SpaceCoastRadioNEWS08142013_L</vt:lpstr>
      <vt:lpstr>SpaceCoastRadioNEWS08182013_R</vt:lpstr>
      <vt:lpstr>SpaceCoastRadioNEWS08182013_S</vt:lpstr>
      <vt:lpstr>SpaceCoastRadioNEWS08182013_L</vt:lpstr>
      <vt:lpstr>SpaceCoastRadioNews08282013_R</vt:lpstr>
      <vt:lpstr>SpaceCoastRadioNews08282013_S</vt:lpstr>
      <vt:lpstr>SpaceCoastRadioNews08282013_L</vt:lpstr>
      <vt:lpstr>SpaceCoastRadioNEWS08132013_R</vt:lpstr>
      <vt:lpstr>SpaceCoastRadioNEWS08132013_S</vt:lpstr>
      <vt:lpstr>SpaceCoastRadioNEWS08132013_L</vt:lpstr>
      <vt:lpstr>SpaceCoastRadioNEWS08092013_R</vt:lpstr>
      <vt:lpstr>SpaceCoastRadioNEWS08092013_S</vt:lpstr>
      <vt:lpstr>SpaceCoastRadioNEWS08092013_L</vt:lpstr>
      <vt:lpstr>SpaceCoastRadioNEWS08112013_R</vt:lpstr>
      <vt:lpstr>SpaceCoastRadioNEWS08112013_S</vt:lpstr>
      <vt:lpstr>SpaceCoastRadioNEWS08112013_L</vt:lpstr>
      <vt:lpstr>SpaceCoastRadioNEWS08042013_R</vt:lpstr>
      <vt:lpstr>SpaceCoastRadioNEWS08042013_S</vt:lpstr>
      <vt:lpstr>SpaceCoastRadioNEWS08042013_L</vt:lpstr>
      <vt:lpstr>SpaceCoastRadioNews09022013_R</vt:lpstr>
      <vt:lpstr>SpaceCoastRadioNews09022013_S</vt:lpstr>
      <vt:lpstr>SpaceCoastRadioNews09022013_L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Cole</dc:creator>
  <cp:lastModifiedBy>David Cole</cp:lastModifiedBy>
  <dcterms:created xsi:type="dcterms:W3CDTF">2016-03-24T04:46:34Z</dcterms:created>
  <dcterms:modified xsi:type="dcterms:W3CDTF">2016-03-24T18:13:48Z</dcterms:modified>
</cp:coreProperties>
</file>